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2"/>
  </bookViews>
  <sheets>
    <sheet name="支出调整预算" sheetId="1" state="hidden" r:id="rId1"/>
    <sheet name="空表" sheetId="2" r:id="rId2"/>
    <sheet name="2022年一般公共预算收入调整" sheetId="3" r:id="rId3"/>
    <sheet name="2022年一般公共预算支出调整" sheetId="4" r:id="rId4"/>
    <sheet name="2022年政府性基金预算收入调整" sheetId="5" r:id="rId5"/>
    <sheet name="2022年政府性基金预算支出调整" sheetId="6" r:id="rId6"/>
    <sheet name="2022年国有资本经营预算收入调整" sheetId="7" r:id="rId7"/>
    <sheet name="2022年国有资本经营预算支出调整" sheetId="8" r:id="rId8"/>
  </sheets>
  <calcPr calcId="144525"/>
</workbook>
</file>

<file path=xl/sharedStrings.xml><?xml version="1.0" encoding="utf-8"?>
<sst xmlns="http://schemas.openxmlformats.org/spreadsheetml/2006/main" count="367" uniqueCount="258">
  <si>
    <t>附件二：</t>
  </si>
  <si>
    <t>各县（市）2021年1-7月一般公共预算支出均衡完成考核表</t>
  </si>
  <si>
    <t>单位：万元</t>
  </si>
  <si>
    <t>地州市</t>
  </si>
  <si>
    <t>月份</t>
  </si>
  <si>
    <t>2021年一般公共预算支出调整预算数</t>
  </si>
  <si>
    <t>2021年一般公共预算支出年初预算数</t>
  </si>
  <si>
    <t>提前告知专项及转移支付</t>
  </si>
  <si>
    <t>年度执行中追加预算（合计）</t>
  </si>
  <si>
    <t>年度执行中追加转移支付及专项</t>
  </si>
  <si>
    <t>年度执行中追加直达资金</t>
  </si>
  <si>
    <t>地方政府一般债券收入</t>
  </si>
  <si>
    <t>政府性基金调入</t>
  </si>
  <si>
    <t>2021年1-7月公共预算支出完成数</t>
  </si>
  <si>
    <t>2013年1-6月公共预算支出完成数</t>
  </si>
  <si>
    <t>2013年7月当月公共预算支出完成数</t>
  </si>
  <si>
    <t>1-7月支出完成进度</t>
  </si>
  <si>
    <t>与序时进度的差额</t>
  </si>
  <si>
    <t>当月排名</t>
  </si>
  <si>
    <t>裕民县</t>
  </si>
  <si>
    <t>7月</t>
  </si>
  <si>
    <t>各县（市）2021年1-7月政府性基金预算支出均衡完成考核表</t>
  </si>
  <si>
    <t>2020年一般公共预算支出调整预算数</t>
  </si>
  <si>
    <t>2020年一般公共预算支出年初预算数</t>
  </si>
  <si>
    <t>年度执行中自治区专项追加预算</t>
  </si>
  <si>
    <t>年度执行中自治区转移性补助追加预算</t>
  </si>
  <si>
    <t>年度执行中地区财力追加</t>
  </si>
  <si>
    <t>地方政府专项债券收入</t>
  </si>
  <si>
    <t>超收</t>
  </si>
  <si>
    <t>2020年1-×月政府性基金预算支出完成数</t>
  </si>
  <si>
    <t>1-×月支出完成进度</t>
  </si>
  <si>
    <t>1 预算调整</t>
  </si>
  <si>
    <r>
      <rPr>
        <b/>
        <sz val="16"/>
        <color indexed="8"/>
        <rFont val="Times New Roman"/>
        <charset val="134"/>
      </rPr>
      <t>1.1 </t>
    </r>
    <r>
      <rPr>
        <b/>
        <sz val="16"/>
        <color indexed="8"/>
        <rFont val="宋体"/>
        <charset val="134"/>
      </rPr>
      <t>一般公共预算</t>
    </r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</si>
  <si>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县（市）级一般公共预算收入调整方案</t>
    </r>
  </si>
  <si>
    <t xml:space="preserve"> </t>
  </si>
  <si>
    <t>科目编码</t>
  </si>
  <si>
    <t>科目名称</t>
  </si>
  <si>
    <t>年初预算数</t>
  </si>
  <si>
    <t>调增（+）</t>
  </si>
  <si>
    <t>调整预算</t>
  </si>
  <si>
    <t>调减（-）</t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</si>
  <si>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县（市）级一般公共预算支出调整方案</t>
    </r>
  </si>
  <si>
    <r>
      <rPr>
        <b/>
        <sz val="16"/>
        <color indexed="8"/>
        <rFont val="Times New Roman"/>
        <charset val="134"/>
      </rPr>
      <t>1.2 </t>
    </r>
    <r>
      <rPr>
        <b/>
        <sz val="16"/>
        <color indexed="8"/>
        <rFont val="宋体"/>
        <charset val="134"/>
      </rPr>
      <t>政府性基金预算</t>
    </r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</si>
  <si>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县（市）级政府性基金预算收入调整方案</t>
    </r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</si>
  <si>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县（市）级政府性基金预算支出调整方案</t>
    </r>
  </si>
  <si>
    <t>3.3国有资本经营预算</t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</si>
  <si>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县（市）级国有资本经营预算收入调整方案</t>
    </r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</si>
  <si>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县（市）级国有资本经营预算支出调整方案</t>
    </r>
  </si>
  <si>
    <t>3.3社会保险基金预算</t>
  </si>
  <si>
    <r>
      <rPr>
        <b/>
        <sz val="12"/>
        <color indexed="8"/>
        <rFont val="宋体"/>
        <charset val="134"/>
      </rPr>
      <t>1. </t>
    </r>
    <r>
      <rPr>
        <b/>
        <sz val="12"/>
        <color indexed="8"/>
        <rFont val="宋体"/>
        <charset val="134"/>
      </rPr>
      <t>县（市）级社会保险基金预算收入调整方案</t>
    </r>
  </si>
  <si>
    <r>
      <rPr>
        <b/>
        <sz val="12"/>
        <color indexed="8"/>
        <rFont val="宋体"/>
        <charset val="134"/>
      </rPr>
      <t>2. </t>
    </r>
    <r>
      <rPr>
        <b/>
        <sz val="12"/>
        <color indexed="8"/>
        <rFont val="宋体"/>
        <charset val="134"/>
      </rPr>
      <t>县（市）级社会保险基金预算支出调整方案</t>
    </r>
  </si>
  <si>
    <t>1.裕民县一般公共预算收入调整方案（1-8月）</t>
  </si>
  <si>
    <t>一般公共预算收入合计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</si>
  <si>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</si>
  <si>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</si>
  <si>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</si>
  <si>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</si>
  <si>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</si>
  <si>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</si>
  <si>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</si>
  <si>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</si>
  <si>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</si>
  <si>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</si>
  <si>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</si>
  <si>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</si>
  <si>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</si>
  <si>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</si>
  <si>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</si>
  <si>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</si>
  <si>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</si>
  <si>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</si>
  <si>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</si>
  <si>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</si>
  <si>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</si>
  <si>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</si>
  <si>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</si>
  <si>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</si>
  <si>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</si>
  <si>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</si>
  <si>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</si>
  <si>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2. 裕民县一般公共预算支出调整方案（1-8月）</t>
  </si>
  <si>
    <t>一般公共预算支出</t>
  </si>
  <si>
    <t>一般公共服务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</si>
  <si>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</si>
  <si>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</si>
  <si>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</si>
  <si>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</si>
  <si>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</si>
  <si>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</si>
  <si>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</si>
  <si>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</si>
  <si>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</si>
  <si>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</si>
  <si>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</si>
  <si>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</si>
  <si>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</si>
  <si>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</si>
  <si>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</si>
  <si>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</si>
  <si>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</si>
  <si>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</si>
  <si>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</si>
  <si>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</si>
  <si>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</si>
  <si>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</si>
  <si>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</si>
  <si>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其他支出</t>
  </si>
  <si>
    <t>1. 裕民县政府性基金预算收入调整方案（1-8月）</t>
  </si>
  <si>
    <t>政府性基金收入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</si>
  <si>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</si>
  <si>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</si>
  <si>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</si>
  <si>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</si>
  <si>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</si>
  <si>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</si>
  <si>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</si>
  <si>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</si>
  <si>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</si>
  <si>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</si>
  <si>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</si>
  <si>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</si>
  <si>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</si>
  <si>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</si>
  <si>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</si>
  <si>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</si>
  <si>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</si>
  <si>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2. 裕民县政府性基金预算支出调整方案（1-8月）</t>
  </si>
  <si>
    <t>政府性基金预算支出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</si>
  <si>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</si>
  <si>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</si>
  <si>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</si>
  <si>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</si>
  <si>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</si>
  <si>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</si>
  <si>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</si>
  <si>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</si>
  <si>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</si>
  <si>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</si>
  <si>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</si>
  <si>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</si>
  <si>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</si>
  <si>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</si>
  <si>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</si>
  <si>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</si>
  <si>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</si>
  <si>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</si>
  <si>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</si>
  <si>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</si>
  <si>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</si>
  <si>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</si>
  <si>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</si>
  <si>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</si>
  <si>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</si>
  <si>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</si>
  <si>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</si>
  <si>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</si>
  <si>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</si>
  <si>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</si>
  <si>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</si>
  <si>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</si>
  <si>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</si>
  <si>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</si>
  <si>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</si>
  <si>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</si>
  <si>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</si>
  <si>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</si>
  <si>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</si>
  <si>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</si>
  <si>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</si>
  <si>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</si>
  <si>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</si>
  <si>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</si>
  <si>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</si>
  <si>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</si>
  <si>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十二、抗疫特别国债安排的支出</t>
  </si>
  <si>
    <t>1.裕民县国有资本经营预算收入调整方案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</si>
  <si>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</si>
  <si>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</si>
  <si>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</si>
  <si>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</si>
  <si>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</si>
  <si>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</si>
  <si>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</si>
  <si>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</si>
  <si>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</si>
  <si>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</si>
  <si>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</si>
  <si>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</si>
  <si>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</si>
  <si>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</si>
  <si>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</si>
  <si>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</si>
  <si>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</si>
  <si>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</si>
  <si>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</si>
  <si>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</si>
  <si>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</si>
  <si>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</si>
  <si>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</si>
  <si>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</si>
  <si>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</si>
  <si>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</si>
  <si>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</si>
  <si>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</si>
  <si>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</si>
  <si>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</si>
  <si>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</si>
  <si>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</si>
  <si>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</si>
  <si>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</si>
  <si>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</si>
  <si>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</si>
  <si>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</si>
  <si>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</si>
  <si>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</si>
  <si>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</si>
  <si>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</si>
  <si>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</si>
  <si>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</si>
  <si>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</si>
  <si>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</si>
  <si>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</si>
  <si>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</si>
  <si>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</si>
  <si>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</si>
  <si>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</si>
  <si>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</si>
  <si>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2. 裕民县国有资本经营预算支出调整方案</t>
  </si>
  <si>
    <t>国有资本经营预算支出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</si>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</sst>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_က"/>
    <numFmt numFmtId="178" formatCode="0_);[Red]\(0\)"/>
  </numFmts>
  <fonts count="50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0.5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10"/>
      <name val="宋体"/>
      <charset val="134"/>
    </font>
    <font>
      <b/>
      <sz val="18"/>
      <color indexed="8"/>
      <name val="Cambria"/>
      <charset val="134"/>
    </font>
    <font>
      <sz val="12"/>
      <name val="宋体"/>
      <charset val="134"/>
    </font>
    <font>
      <sz val="14"/>
      <name val="黑体"/>
      <charset val="134"/>
    </font>
    <font>
      <b/>
      <sz val="20"/>
      <name val="华文中宋"/>
      <charset val="134"/>
    </font>
    <font>
      <b/>
      <sz val="22"/>
      <name val="华文中宋"/>
      <charset val="134"/>
    </font>
    <font>
      <sz val="12"/>
      <name val="华文中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name val="华文细黑"/>
      <charset val="134"/>
    </font>
    <font>
      <sz val="10"/>
      <color indexed="8"/>
      <name val="华文细黑"/>
      <charset val="134"/>
    </font>
    <font>
      <b/>
      <sz val="10"/>
      <name val="华文中宋"/>
      <charset val="134"/>
    </font>
    <font>
      <sz val="10"/>
      <color indexed="10"/>
      <name val="仿宋_GB2312"/>
      <charset val="134"/>
    </font>
    <font>
      <sz val="9"/>
      <color indexed="8"/>
      <name val="华文细黑"/>
      <charset val="134"/>
    </font>
    <font>
      <sz val="10"/>
      <color indexed="10"/>
      <name val="华文细黑"/>
      <charset val="134"/>
    </font>
    <font>
      <sz val="10"/>
      <name val="华文仿宋"/>
      <charset val="134"/>
    </font>
    <font>
      <sz val="9"/>
      <name val="华文中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华文中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6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5" borderId="16" applyNumberFormat="0" applyAlignment="0" applyProtection="0">
      <alignment vertical="center"/>
    </xf>
    <xf numFmtId="0" fontId="43" fillId="6" borderId="18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50" applyFont="1" applyFill="1" applyBorder="1" applyAlignment="1">
      <alignment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3" fontId="0" fillId="0" borderId="4" xfId="0" applyNumberFormat="1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49">
      <alignment vertical="center"/>
    </xf>
    <xf numFmtId="0" fontId="14" fillId="0" borderId="0" xfId="0" applyFont="1" applyAlignment="1"/>
    <xf numFmtId="176" fontId="14" fillId="0" borderId="0" xfId="49" applyNumberFormat="1" applyAlignment="1">
      <alignment horizontal="center" vertical="center"/>
    </xf>
    <xf numFmtId="0" fontId="14" fillId="0" borderId="0" xfId="49" applyAlignment="1">
      <alignment horizontal="center" vertical="center"/>
    </xf>
    <xf numFmtId="0" fontId="15" fillId="0" borderId="0" xfId="49" applyFont="1">
      <alignment vertical="center"/>
    </xf>
    <xf numFmtId="0" fontId="16" fillId="0" borderId="0" xfId="49" applyFont="1" applyAlignment="1">
      <alignment horizontal="center" vertical="center"/>
    </xf>
    <xf numFmtId="176" fontId="16" fillId="0" borderId="0" xfId="49" applyNumberFormat="1" applyFont="1" applyAlignment="1">
      <alignment horizontal="center" vertical="center"/>
    </xf>
    <xf numFmtId="0" fontId="17" fillId="0" borderId="0" xfId="49" applyFont="1" applyAlignment="1">
      <alignment horizontal="center" vertical="center"/>
    </xf>
    <xf numFmtId="176" fontId="17" fillId="0" borderId="0" xfId="49" applyNumberFormat="1" applyFont="1" applyAlignment="1">
      <alignment horizontal="center" vertical="center"/>
    </xf>
    <xf numFmtId="0" fontId="18" fillId="0" borderId="1" xfId="49" applyFont="1" applyBorder="1" applyAlignment="1">
      <alignment horizontal="center" vertical="center" wrapText="1"/>
    </xf>
    <xf numFmtId="176" fontId="18" fillId="0" borderId="1" xfId="49" applyNumberFormat="1" applyFont="1" applyBorder="1" applyAlignment="1">
      <alignment horizontal="center" vertical="center" wrapText="1"/>
    </xf>
    <xf numFmtId="176" fontId="18" fillId="0" borderId="2" xfId="49" applyNumberFormat="1" applyFont="1" applyBorder="1" applyAlignment="1">
      <alignment horizontal="center" vertical="center" wrapText="1"/>
    </xf>
    <xf numFmtId="176" fontId="18" fillId="0" borderId="10" xfId="49" applyNumberFormat="1" applyFont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/>
    </xf>
    <xf numFmtId="177" fontId="19" fillId="0" borderId="2" xfId="49" applyNumberFormat="1" applyFont="1" applyBorder="1" applyAlignment="1">
      <alignment horizontal="right" vertical="center"/>
    </xf>
    <xf numFmtId="0" fontId="19" fillId="0" borderId="2" xfId="49" applyFont="1" applyBorder="1" applyAlignment="1">
      <alignment horizontal="right" vertical="center"/>
    </xf>
    <xf numFmtId="0" fontId="20" fillId="0" borderId="2" xfId="49" applyFont="1" applyBorder="1" applyAlignment="1">
      <alignment horizontal="right" vertical="center"/>
    </xf>
    <xf numFmtId="177" fontId="20" fillId="0" borderId="2" xfId="49" applyNumberFormat="1" applyFont="1" applyBorder="1" applyAlignment="1">
      <alignment horizontal="right" vertical="center"/>
    </xf>
    <xf numFmtId="176" fontId="20" fillId="0" borderId="2" xfId="49" applyNumberFormat="1" applyFont="1" applyBorder="1" applyAlignment="1">
      <alignment horizontal="center" vertical="center"/>
    </xf>
    <xf numFmtId="176" fontId="19" fillId="0" borderId="2" xfId="49" applyNumberFormat="1" applyFont="1" applyBorder="1" applyAlignment="1">
      <alignment horizontal="center" vertical="center"/>
    </xf>
    <xf numFmtId="0" fontId="18" fillId="0" borderId="1" xfId="49" applyFont="1" applyBorder="1" applyAlignment="1">
      <alignment horizontal="center" vertical="center"/>
    </xf>
    <xf numFmtId="177" fontId="19" fillId="0" borderId="1" xfId="49" applyNumberFormat="1" applyFont="1" applyBorder="1" applyAlignment="1">
      <alignment horizontal="right" vertical="center"/>
    </xf>
    <xf numFmtId="0" fontId="19" fillId="0" borderId="1" xfId="49" applyFont="1" applyBorder="1" applyAlignment="1">
      <alignment horizontal="right" vertical="center"/>
    </xf>
    <xf numFmtId="0" fontId="20" fillId="0" borderId="1" xfId="49" applyFont="1" applyBorder="1" applyAlignment="1">
      <alignment horizontal="right" vertical="center"/>
    </xf>
    <xf numFmtId="177" fontId="20" fillId="0" borderId="1" xfId="49" applyNumberFormat="1" applyFont="1" applyBorder="1" applyAlignment="1">
      <alignment horizontal="right" vertical="center"/>
    </xf>
    <xf numFmtId="176" fontId="20" fillId="0" borderId="1" xfId="49" applyNumberFormat="1" applyFont="1" applyBorder="1" applyAlignment="1">
      <alignment horizontal="center" vertical="center"/>
    </xf>
    <xf numFmtId="176" fontId="19" fillId="0" borderId="1" xfId="49" applyNumberFormat="1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/>
    </xf>
    <xf numFmtId="0" fontId="21" fillId="0" borderId="11" xfId="49" applyFont="1" applyBorder="1" applyAlignment="1">
      <alignment horizontal="right" vertical="center"/>
    </xf>
    <xf numFmtId="177" fontId="20" fillId="0" borderId="0" xfId="49" applyNumberFormat="1" applyFont="1" applyAlignment="1">
      <alignment horizontal="right" vertical="center"/>
    </xf>
    <xf numFmtId="177" fontId="21" fillId="0" borderId="1" xfId="49" applyNumberFormat="1" applyFont="1" applyBorder="1" applyAlignment="1">
      <alignment horizontal="right" vertical="center"/>
    </xf>
    <xf numFmtId="0" fontId="21" fillId="0" borderId="1" xfId="49" applyFont="1" applyBorder="1" applyAlignment="1">
      <alignment horizontal="right" vertical="center"/>
    </xf>
    <xf numFmtId="0" fontId="22" fillId="0" borderId="1" xfId="49" applyFont="1" applyBorder="1" applyAlignment="1">
      <alignment horizontal="right" vertical="center"/>
    </xf>
    <xf numFmtId="176" fontId="22" fillId="0" borderId="1" xfId="49" applyNumberFormat="1" applyFont="1" applyBorder="1" applyAlignment="1">
      <alignment horizontal="center" vertical="center"/>
    </xf>
    <xf numFmtId="176" fontId="21" fillId="0" borderId="1" xfId="49" applyNumberFormat="1" applyFont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177" fontId="21" fillId="0" borderId="1" xfId="49" applyNumberFormat="1" applyFont="1" applyFill="1" applyBorder="1" applyAlignment="1">
      <alignment horizontal="right" vertical="center"/>
    </xf>
    <xf numFmtId="0" fontId="21" fillId="0" borderId="1" xfId="49" applyFont="1" applyFill="1" applyBorder="1" applyAlignment="1">
      <alignment horizontal="right" vertical="center"/>
    </xf>
    <xf numFmtId="0" fontId="22" fillId="0" borderId="1" xfId="49" applyFont="1" applyFill="1" applyBorder="1" applyAlignment="1">
      <alignment horizontal="right" vertical="center"/>
    </xf>
    <xf numFmtId="177" fontId="22" fillId="0" borderId="1" xfId="49" applyNumberFormat="1" applyFont="1" applyFill="1" applyBorder="1" applyAlignment="1">
      <alignment horizontal="right" vertical="center"/>
    </xf>
    <xf numFmtId="176" fontId="22" fillId="0" borderId="1" xfId="49" applyNumberFormat="1" applyFont="1" applyFill="1" applyBorder="1" applyAlignment="1">
      <alignment horizontal="center" vertical="center"/>
    </xf>
    <xf numFmtId="176" fontId="21" fillId="0" borderId="1" xfId="49" applyNumberFormat="1" applyFont="1" applyFill="1" applyBorder="1" applyAlignment="1">
      <alignment horizontal="center" vertical="center"/>
    </xf>
    <xf numFmtId="0" fontId="18" fillId="0" borderId="2" xfId="49" applyFont="1" applyFill="1" applyBorder="1" applyAlignment="1">
      <alignment horizontal="center" vertical="center"/>
    </xf>
    <xf numFmtId="0" fontId="21" fillId="0" borderId="2" xfId="49" applyFont="1" applyFill="1" applyBorder="1" applyAlignment="1">
      <alignment horizontal="right" vertical="center"/>
    </xf>
    <xf numFmtId="177" fontId="22" fillId="0" borderId="2" xfId="49" applyNumberFormat="1" applyFont="1" applyFill="1" applyBorder="1" applyAlignment="1">
      <alignment horizontal="right" vertical="center"/>
    </xf>
    <xf numFmtId="176" fontId="4" fillId="0" borderId="2" xfId="49" applyNumberFormat="1" applyFont="1" applyFill="1" applyBorder="1" applyAlignment="1">
      <alignment horizontal="center" vertical="center"/>
    </xf>
    <xf numFmtId="176" fontId="21" fillId="0" borderId="2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6" fontId="14" fillId="0" borderId="1" xfId="49" applyNumberFormat="1" applyFill="1" applyBorder="1" applyAlignment="1">
      <alignment horizontal="center" vertical="center"/>
    </xf>
    <xf numFmtId="0" fontId="23" fillId="0" borderId="0" xfId="49" applyFont="1" applyBorder="1" applyAlignment="1">
      <alignment horizontal="right" vertical="center"/>
    </xf>
    <xf numFmtId="0" fontId="18" fillId="0" borderId="10" xfId="49" applyFont="1" applyBorder="1" applyAlignment="1">
      <alignment horizontal="center" vertical="center" wrapText="1"/>
    </xf>
    <xf numFmtId="0" fontId="24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right" vertical="center"/>
    </xf>
    <xf numFmtId="0" fontId="25" fillId="0" borderId="2" xfId="49" applyFont="1" applyBorder="1" applyAlignment="1">
      <alignment horizontal="right" vertical="center"/>
    </xf>
    <xf numFmtId="10" fontId="25" fillId="0" borderId="2" xfId="49" applyNumberFormat="1" applyFont="1" applyFill="1" applyBorder="1" applyAlignment="1">
      <alignment horizontal="right" vertical="center"/>
    </xf>
    <xf numFmtId="10" fontId="26" fillId="0" borderId="2" xfId="49" applyNumberFormat="1" applyFont="1" applyFill="1" applyBorder="1" applyAlignment="1">
      <alignment horizontal="right" vertical="center"/>
    </xf>
    <xf numFmtId="0" fontId="24" fillId="0" borderId="1" xfId="49" applyFont="1" applyBorder="1" applyAlignment="1">
      <alignment horizontal="center" vertical="center"/>
    </xf>
    <xf numFmtId="0" fontId="24" fillId="0" borderId="1" xfId="49" applyFont="1" applyBorder="1" applyAlignment="1">
      <alignment horizontal="right" vertical="center"/>
    </xf>
    <xf numFmtId="0" fontId="19" fillId="0" borderId="1" xfId="49" applyFont="1" applyFill="1" applyBorder="1" applyAlignment="1">
      <alignment vertical="center" wrapText="1"/>
    </xf>
    <xf numFmtId="0" fontId="25" fillId="0" borderId="1" xfId="49" applyFont="1" applyBorder="1" applyAlignment="1">
      <alignment horizontal="right" vertical="center"/>
    </xf>
    <xf numFmtId="10" fontId="25" fillId="0" borderId="1" xfId="49" applyNumberFormat="1" applyFont="1" applyFill="1" applyBorder="1" applyAlignment="1">
      <alignment horizontal="right" vertical="center"/>
    </xf>
    <xf numFmtId="10" fontId="26" fillId="0" borderId="1" xfId="49" applyNumberFormat="1" applyFont="1" applyFill="1" applyBorder="1" applyAlignment="1">
      <alignment horizontal="right" vertical="center"/>
    </xf>
    <xf numFmtId="0" fontId="20" fillId="0" borderId="1" xfId="49" applyFont="1" applyBorder="1" applyAlignment="1">
      <alignment horizontal="center" vertical="center"/>
    </xf>
    <xf numFmtId="178" fontId="27" fillId="0" borderId="1" xfId="0" applyNumberFormat="1" applyFont="1" applyFill="1" applyBorder="1" applyAlignment="1">
      <alignment vertical="center"/>
    </xf>
    <xf numFmtId="0" fontId="28" fillId="0" borderId="1" xfId="49" applyFont="1" applyFill="1" applyBorder="1" applyAlignment="1">
      <alignment vertical="center" wrapText="1"/>
    </xf>
    <xf numFmtId="0" fontId="19" fillId="0" borderId="1" xfId="49" applyFont="1" applyBorder="1" applyAlignment="1">
      <alignment horizontal="center" vertical="center"/>
    </xf>
    <xf numFmtId="0" fontId="19" fillId="0" borderId="1" xfId="49" applyFont="1" applyBorder="1">
      <alignment vertical="center"/>
    </xf>
    <xf numFmtId="0" fontId="19" fillId="0" borderId="3" xfId="49" applyFont="1" applyBorder="1">
      <alignment vertical="center"/>
    </xf>
    <xf numFmtId="0" fontId="29" fillId="0" borderId="12" xfId="49" applyFont="1" applyBorder="1">
      <alignment vertical="center"/>
    </xf>
    <xf numFmtId="0" fontId="29" fillId="0" borderId="1" xfId="49" applyFont="1" applyBorder="1">
      <alignment vertical="center"/>
    </xf>
    <xf numFmtId="10" fontId="30" fillId="0" borderId="1" xfId="49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1" xfId="49" applyFont="1" applyBorder="1">
      <alignment vertical="center"/>
    </xf>
    <xf numFmtId="0" fontId="4" fillId="0" borderId="1" xfId="49" applyFont="1" applyBorder="1">
      <alignment vertical="center"/>
    </xf>
    <xf numFmtId="0" fontId="14" fillId="0" borderId="1" xfId="49" applyBorder="1">
      <alignment vertical="center"/>
    </xf>
    <xf numFmtId="0" fontId="4" fillId="0" borderId="1" xfId="49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6" fillId="0" borderId="1" xfId="49" applyFont="1" applyBorder="1" applyAlignment="1">
      <alignment horizontal="center" vertical="center"/>
    </xf>
    <xf numFmtId="0" fontId="26" fillId="0" borderId="1" xfId="49" applyFont="1" applyBorder="1" applyAlignment="1">
      <alignment horizontal="right" vertical="center"/>
    </xf>
    <xf numFmtId="10" fontId="22" fillId="0" borderId="1" xfId="49" applyNumberFormat="1" applyFont="1" applyFill="1" applyBorder="1" applyAlignment="1">
      <alignment horizontal="right" vertical="center"/>
    </xf>
    <xf numFmtId="0" fontId="26" fillId="0" borderId="1" xfId="49" applyFont="1" applyFill="1" applyBorder="1" applyAlignment="1">
      <alignment horizontal="center" vertical="center"/>
    </xf>
    <xf numFmtId="0" fontId="26" fillId="0" borderId="1" xfId="49" applyFont="1" applyFill="1" applyBorder="1" applyAlignment="1">
      <alignment horizontal="right" vertical="center"/>
    </xf>
    <xf numFmtId="0" fontId="31" fillId="0" borderId="1" xfId="49" applyFont="1" applyFill="1" applyBorder="1" applyAlignment="1">
      <alignment vertical="center" wrapText="1"/>
    </xf>
    <xf numFmtId="0" fontId="18" fillId="0" borderId="1" xfId="49" applyFont="1" applyFill="1" applyBorder="1" applyAlignment="1">
      <alignment vertical="center" wrapText="1"/>
    </xf>
    <xf numFmtId="0" fontId="14" fillId="0" borderId="2" xfId="49" applyFill="1" applyBorder="1" applyAlignment="1">
      <alignment horizontal="center" vertical="center"/>
    </xf>
    <xf numFmtId="0" fontId="14" fillId="0" borderId="2" xfId="49" applyFill="1" applyBorder="1">
      <alignment vertical="center"/>
    </xf>
    <xf numFmtId="0" fontId="4" fillId="0" borderId="2" xfId="49" applyFont="1" applyFill="1" applyBorder="1">
      <alignment vertical="center"/>
    </xf>
    <xf numFmtId="10" fontId="22" fillId="0" borderId="2" xfId="49" applyNumberFormat="1" applyFont="1" applyFill="1" applyBorder="1" applyAlignment="1">
      <alignment horizontal="right" vertical="center"/>
    </xf>
    <xf numFmtId="0" fontId="14" fillId="0" borderId="1" xfId="49" applyFill="1" applyBorder="1" applyAlignment="1">
      <alignment horizontal="center" vertical="center"/>
    </xf>
    <xf numFmtId="0" fontId="4" fillId="0" borderId="1" xfId="49" applyFont="1" applyFill="1" applyBorder="1">
      <alignment vertical="center"/>
    </xf>
    <xf numFmtId="0" fontId="14" fillId="0" borderId="1" xfId="49" applyFill="1" applyBorder="1">
      <alignment vertical="center"/>
    </xf>
    <xf numFmtId="0" fontId="22" fillId="0" borderId="3" xfId="49" applyFont="1" applyFill="1" applyBorder="1" applyAlignment="1">
      <alignment horizontal="right" vertical="center"/>
    </xf>
    <xf numFmtId="0" fontId="14" fillId="0" borderId="1" xfId="0" applyFont="1" applyFill="1" applyBorder="1" applyAlignment="1"/>
    <xf numFmtId="0" fontId="14" fillId="0" borderId="12" xfId="49" applyFill="1" applyBorder="1">
      <alignment vertical="center"/>
    </xf>
    <xf numFmtId="0" fontId="14" fillId="0" borderId="11" xfId="49" applyFill="1" applyBorder="1">
      <alignment vertical="center"/>
    </xf>
    <xf numFmtId="0" fontId="21" fillId="0" borderId="2" xfId="49" applyFont="1" applyBorder="1">
      <alignment vertical="center"/>
    </xf>
    <xf numFmtId="0" fontId="21" fillId="0" borderId="1" xfId="49" applyFont="1" applyBorder="1">
      <alignment vertical="center"/>
    </xf>
    <xf numFmtId="0" fontId="14" fillId="0" borderId="0" xfId="49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塔城地区2013月10月支出进度考核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workbookViewId="0">
      <selection activeCell="C7" sqref="C7"/>
    </sheetView>
  </sheetViews>
  <sheetFormatPr defaultColWidth="9" defaultRowHeight="15.6"/>
  <cols>
    <col min="1" max="1" width="10.1296296296296" style="56" customWidth="1"/>
    <col min="2" max="2" width="6.75" style="56" customWidth="1"/>
    <col min="3" max="3" width="8.12962962962963" style="56" customWidth="1"/>
    <col min="4" max="4" width="7.75" style="56" customWidth="1"/>
    <col min="5" max="5" width="7.5" style="56" customWidth="1"/>
    <col min="6" max="6" width="7.25" style="56" customWidth="1"/>
    <col min="7" max="8" width="8" style="58" customWidth="1"/>
    <col min="9" max="9" width="7" style="59" customWidth="1"/>
    <col min="10" max="11" width="7" style="56" customWidth="1"/>
    <col min="12" max="12" width="7.12962962962963" style="56" customWidth="1"/>
    <col min="13" max="14" width="9.12962962962963" style="56" hidden="1" customWidth="1"/>
    <col min="15" max="15" width="8.25" style="56" customWidth="1"/>
    <col min="16" max="16" width="7.75" style="56" customWidth="1"/>
    <col min="17" max="17" width="8" style="56" hidden="1" customWidth="1"/>
    <col min="18" max="18" width="11.5" style="56" hidden="1" customWidth="1"/>
    <col min="19" max="19" width="8" style="56" customWidth="1"/>
    <col min="20" max="20" width="9.37962962962963" style="56"/>
    <col min="21" max="256" width="9" style="56"/>
    <col min="257" max="16384" width="9" style="55"/>
  </cols>
  <sheetData>
    <row r="1" s="55" customFormat="1" ht="17.4" spans="1:256">
      <c r="A1" s="60" t="s">
        <v>0</v>
      </c>
      <c r="B1" s="60"/>
      <c r="C1" s="60"/>
      <c r="D1" s="56"/>
      <c r="E1" s="56"/>
      <c r="F1" s="56"/>
      <c r="G1" s="58"/>
      <c r="H1" s="58"/>
      <c r="I1" s="59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="56" customFormat="1" ht="31.5" customHeight="1" spans="1:18">
      <c r="A2" s="61" t="s">
        <v>1</v>
      </c>
      <c r="B2" s="61"/>
      <c r="C2" s="61"/>
      <c r="D2" s="61"/>
      <c r="E2" s="61"/>
      <c r="F2" s="61"/>
      <c r="G2" s="62"/>
      <c r="H2" s="62"/>
      <c r="I2" s="61"/>
      <c r="J2" s="61"/>
      <c r="K2" s="61"/>
      <c r="L2" s="61"/>
      <c r="M2" s="61"/>
      <c r="N2" s="61"/>
      <c r="O2" s="61"/>
      <c r="P2" s="61"/>
      <c r="Q2" s="61"/>
      <c r="R2" s="57"/>
    </row>
    <row r="3" s="56" customFormat="1" ht="13.5" customHeight="1" spans="1:18">
      <c r="A3" s="63"/>
      <c r="B3" s="63"/>
      <c r="C3" s="63"/>
      <c r="D3" s="63"/>
      <c r="E3" s="63"/>
      <c r="F3" s="63"/>
      <c r="G3" s="64"/>
      <c r="H3" s="64"/>
      <c r="I3" s="63"/>
      <c r="J3" s="63"/>
      <c r="K3" s="63"/>
      <c r="L3" s="63"/>
      <c r="M3" s="63"/>
      <c r="N3" s="63"/>
      <c r="O3" s="106" t="s">
        <v>2</v>
      </c>
      <c r="P3" s="106"/>
      <c r="Q3" s="106"/>
      <c r="R3" s="57"/>
    </row>
    <row r="4" s="56" customFormat="1" ht="21" customHeight="1" spans="1:17">
      <c r="A4" s="65" t="s">
        <v>3</v>
      </c>
      <c r="B4" s="65" t="s">
        <v>4</v>
      </c>
      <c r="C4" s="65" t="s">
        <v>5</v>
      </c>
      <c r="D4" s="65" t="s">
        <v>6</v>
      </c>
      <c r="E4" s="65" t="s">
        <v>7</v>
      </c>
      <c r="F4" s="65" t="s">
        <v>8</v>
      </c>
      <c r="G4" s="66" t="s">
        <v>9</v>
      </c>
      <c r="H4" s="67" t="s">
        <v>10</v>
      </c>
      <c r="I4" s="69"/>
      <c r="J4" s="69" t="s">
        <v>11</v>
      </c>
      <c r="K4" s="69" t="s">
        <v>12</v>
      </c>
      <c r="L4" s="65" t="s">
        <v>13</v>
      </c>
      <c r="M4" s="65" t="s">
        <v>14</v>
      </c>
      <c r="N4" s="65" t="s">
        <v>15</v>
      </c>
      <c r="O4" s="65" t="s">
        <v>16</v>
      </c>
      <c r="P4" s="65" t="s">
        <v>17</v>
      </c>
      <c r="Q4" s="65" t="s">
        <v>18</v>
      </c>
    </row>
    <row r="5" s="56" customFormat="1" ht="21" customHeight="1" spans="1:18">
      <c r="A5" s="65"/>
      <c r="B5" s="65"/>
      <c r="C5" s="65"/>
      <c r="D5" s="65"/>
      <c r="E5" s="65"/>
      <c r="F5" s="65"/>
      <c r="G5" s="66"/>
      <c r="H5" s="68"/>
      <c r="I5" s="107"/>
      <c r="J5" s="107"/>
      <c r="K5" s="107"/>
      <c r="L5" s="65"/>
      <c r="M5" s="65"/>
      <c r="N5" s="65"/>
      <c r="O5" s="65"/>
      <c r="P5" s="65"/>
      <c r="Q5" s="65"/>
      <c r="R5" s="57"/>
    </row>
    <row r="6" s="56" customFormat="1" ht="65" customHeight="1" spans="1:18">
      <c r="A6" s="69"/>
      <c r="B6" s="69"/>
      <c r="C6" s="69"/>
      <c r="D6" s="69"/>
      <c r="E6" s="69"/>
      <c r="F6" s="69"/>
      <c r="G6" s="67"/>
      <c r="H6" s="68"/>
      <c r="I6" s="107"/>
      <c r="J6" s="107"/>
      <c r="K6" s="107"/>
      <c r="L6" s="69"/>
      <c r="M6" s="69"/>
      <c r="N6" s="69"/>
      <c r="O6" s="69"/>
      <c r="P6" s="69"/>
      <c r="Q6" s="69"/>
      <c r="R6" s="57"/>
    </row>
    <row r="7" s="56" customFormat="1" ht="27" customHeight="1" spans="1:17">
      <c r="A7" s="70" t="s">
        <v>19</v>
      </c>
      <c r="B7" s="70" t="s">
        <v>20</v>
      </c>
      <c r="C7" s="71">
        <f>D7-E7+F7</f>
        <v>134788</v>
      </c>
      <c r="D7" s="72">
        <v>91559</v>
      </c>
      <c r="E7" s="73">
        <v>25727</v>
      </c>
      <c r="F7" s="74">
        <f>SUM(G7:K7)</f>
        <v>68956</v>
      </c>
      <c r="G7" s="75">
        <v>37122</v>
      </c>
      <c r="H7" s="76">
        <v>19756</v>
      </c>
      <c r="I7" s="108"/>
      <c r="J7" s="73">
        <f>13278-1200</f>
        <v>12078</v>
      </c>
      <c r="K7" s="109"/>
      <c r="L7" s="73">
        <v>64815</v>
      </c>
      <c r="M7" s="110">
        <v>36279</v>
      </c>
      <c r="N7" s="110">
        <v>6352</v>
      </c>
      <c r="O7" s="111">
        <f>L7/C7</f>
        <v>0.480866249220999</v>
      </c>
      <c r="P7" s="112">
        <f>O7-58.33%</f>
        <v>-0.102433750779001</v>
      </c>
      <c r="Q7" s="152"/>
    </row>
    <row r="8" s="56" customFormat="1" ht="27" customHeight="1" spans="1:17">
      <c r="A8" s="77"/>
      <c r="B8" s="77"/>
      <c r="C8" s="78"/>
      <c r="D8" s="79"/>
      <c r="E8" s="80"/>
      <c r="F8" s="81"/>
      <c r="G8" s="82"/>
      <c r="H8" s="83"/>
      <c r="I8" s="113"/>
      <c r="J8" s="80"/>
      <c r="K8" s="114"/>
      <c r="L8" s="115"/>
      <c r="M8" s="116"/>
      <c r="N8" s="116"/>
      <c r="O8" s="117"/>
      <c r="P8" s="118"/>
      <c r="Q8" s="153"/>
    </row>
    <row r="9" s="56" customFormat="1" ht="27" hidden="1" customHeight="1" spans="1:17">
      <c r="A9" s="77"/>
      <c r="B9" s="77"/>
      <c r="C9" s="78"/>
      <c r="D9" s="79"/>
      <c r="E9" s="80"/>
      <c r="F9" s="81"/>
      <c r="G9" s="82"/>
      <c r="H9" s="83"/>
      <c r="I9" s="119"/>
      <c r="J9" s="80"/>
      <c r="K9" s="114"/>
      <c r="L9" s="120"/>
      <c r="M9" s="121"/>
      <c r="N9" s="121"/>
      <c r="O9" s="117"/>
      <c r="P9" s="118"/>
      <c r="Q9" s="140"/>
    </row>
    <row r="10" s="56" customFormat="1" ht="27" hidden="1" customHeight="1" spans="1:17">
      <c r="A10" s="77"/>
      <c r="B10" s="77"/>
      <c r="C10" s="78"/>
      <c r="D10" s="79"/>
      <c r="E10" s="80"/>
      <c r="F10" s="81"/>
      <c r="G10" s="76"/>
      <c r="H10" s="83"/>
      <c r="I10" s="122"/>
      <c r="J10" s="123"/>
      <c r="K10" s="124"/>
      <c r="L10" s="120"/>
      <c r="M10" s="125"/>
      <c r="N10" s="126"/>
      <c r="O10" s="127"/>
      <c r="P10" s="118"/>
      <c r="Q10" s="131"/>
    </row>
    <row r="11" s="56" customFormat="1" ht="27" hidden="1" customHeight="1" spans="1:17">
      <c r="A11" s="77"/>
      <c r="B11" s="77"/>
      <c r="C11" s="78"/>
      <c r="D11" s="79"/>
      <c r="E11" s="80"/>
      <c r="F11" s="81"/>
      <c r="G11" s="76"/>
      <c r="H11" s="83"/>
      <c r="I11" s="122"/>
      <c r="J11" s="123"/>
      <c r="K11" s="124"/>
      <c r="L11" s="128"/>
      <c r="M11" s="125"/>
      <c r="N11" s="126"/>
      <c r="O11" s="127"/>
      <c r="P11" s="118"/>
      <c r="Q11" s="131"/>
    </row>
    <row r="12" s="57" customFormat="1" ht="27" hidden="1" customHeight="1" spans="1:256">
      <c r="A12" s="77"/>
      <c r="B12" s="77"/>
      <c r="C12" s="78"/>
      <c r="D12" s="79"/>
      <c r="E12" s="80"/>
      <c r="F12" s="81"/>
      <c r="G12" s="76"/>
      <c r="H12" s="83"/>
      <c r="I12" s="122"/>
      <c r="J12" s="123"/>
      <c r="K12" s="124"/>
      <c r="L12" s="129"/>
      <c r="M12" s="126"/>
      <c r="N12" s="126"/>
      <c r="O12" s="127"/>
      <c r="P12" s="118"/>
      <c r="Q12" s="131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</row>
    <row r="13" s="57" customFormat="1" ht="27" hidden="1" customHeight="1" spans="1:256">
      <c r="A13" s="77"/>
      <c r="B13" s="77"/>
      <c r="C13" s="78"/>
      <c r="D13" s="79"/>
      <c r="E13" s="80"/>
      <c r="F13" s="81"/>
      <c r="G13" s="83"/>
      <c r="H13" s="83"/>
      <c r="I13" s="122"/>
      <c r="J13" s="123"/>
      <c r="K13" s="130"/>
      <c r="L13" s="130"/>
      <c r="M13" s="130"/>
      <c r="N13" s="130"/>
      <c r="O13" s="127"/>
      <c r="P13" s="118"/>
      <c r="Q13" s="131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="57" customFormat="1" ht="27" hidden="1" customHeight="1" spans="1:256">
      <c r="A14" s="77"/>
      <c r="B14" s="77"/>
      <c r="C14" s="78"/>
      <c r="D14" s="79"/>
      <c r="E14" s="80"/>
      <c r="F14" s="81"/>
      <c r="G14" s="83"/>
      <c r="H14" s="83"/>
      <c r="I14" s="122"/>
      <c r="J14" s="123"/>
      <c r="K14" s="131"/>
      <c r="L14" s="130"/>
      <c r="M14" s="131"/>
      <c r="N14" s="131"/>
      <c r="O14" s="127"/>
      <c r="P14" s="118"/>
      <c r="Q14" s="131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</row>
    <row r="15" s="55" customFormat="1" ht="29" hidden="1" customHeight="1" spans="1:256">
      <c r="A15" s="77"/>
      <c r="B15" s="77"/>
      <c r="C15" s="78"/>
      <c r="D15" s="79"/>
      <c r="E15" s="80"/>
      <c r="F15" s="81"/>
      <c r="G15" s="84"/>
      <c r="H15" s="84"/>
      <c r="I15" s="132"/>
      <c r="J15" s="130"/>
      <c r="K15" s="130"/>
      <c r="L15" s="130"/>
      <c r="M15" s="130"/>
      <c r="N15" s="130"/>
      <c r="O15" s="127"/>
      <c r="P15" s="130"/>
      <c r="Q15" s="131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="56" customFormat="1" hidden="1" spans="3:18">
      <c r="C16" s="56">
        <v>81596</v>
      </c>
      <c r="D16" s="85">
        <v>66481</v>
      </c>
      <c r="E16" s="56">
        <f>10929+6543</f>
        <v>17472</v>
      </c>
      <c r="F16" s="81">
        <f>SUM(G16:K16)</f>
        <v>32560</v>
      </c>
      <c r="G16" s="58">
        <v>15783</v>
      </c>
      <c r="H16" s="58">
        <v>16777</v>
      </c>
      <c r="I16" s="133"/>
      <c r="J16" s="57"/>
      <c r="K16" s="57"/>
      <c r="L16" s="57"/>
      <c r="M16" s="57"/>
      <c r="N16" s="57"/>
      <c r="O16" s="57"/>
      <c r="P16" s="57"/>
      <c r="Q16" s="57"/>
      <c r="R16" s="57"/>
    </row>
    <row r="17" hidden="1" spans="4:6">
      <c r="D17" s="56">
        <f>D16-D12</f>
        <v>66481</v>
      </c>
      <c r="F17" s="81">
        <f>SUM(G17:K17)</f>
        <v>0</v>
      </c>
    </row>
    <row r="18" s="55" customFormat="1" spans="1:18">
      <c r="A18" s="56"/>
      <c r="B18" s="56"/>
      <c r="C18" s="56"/>
      <c r="D18" s="56"/>
      <c r="E18" s="56"/>
      <c r="F18" s="86"/>
      <c r="G18" s="58"/>
      <c r="H18" s="58"/>
      <c r="I18" s="59"/>
      <c r="J18" s="56"/>
      <c r="K18" s="56"/>
      <c r="L18" s="56"/>
      <c r="M18" s="56"/>
      <c r="N18" s="56"/>
      <c r="O18" s="56"/>
      <c r="P18" s="56"/>
      <c r="Q18" s="56"/>
      <c r="R18" s="56"/>
    </row>
    <row r="19" s="56" customFormat="1" ht="31.5" customHeight="1" spans="1:18">
      <c r="A19" s="61" t="s">
        <v>21</v>
      </c>
      <c r="B19" s="61"/>
      <c r="C19" s="61"/>
      <c r="D19" s="61"/>
      <c r="E19" s="61"/>
      <c r="F19" s="61"/>
      <c r="G19" s="62"/>
      <c r="H19" s="62"/>
      <c r="I19" s="61"/>
      <c r="J19" s="61"/>
      <c r="K19" s="61"/>
      <c r="L19" s="61"/>
      <c r="M19" s="61"/>
      <c r="N19" s="61"/>
      <c r="O19" s="61"/>
      <c r="P19" s="61"/>
      <c r="Q19" s="61"/>
      <c r="R19" s="57"/>
    </row>
    <row r="20" s="56" customFormat="1" ht="17" customHeight="1" spans="1:18">
      <c r="A20" s="63"/>
      <c r="B20" s="63"/>
      <c r="C20" s="63"/>
      <c r="D20" s="63"/>
      <c r="E20" s="63"/>
      <c r="F20" s="63"/>
      <c r="G20" s="64"/>
      <c r="H20" s="64"/>
      <c r="I20" s="63"/>
      <c r="J20" s="63"/>
      <c r="K20" s="63"/>
      <c r="L20" s="63"/>
      <c r="M20" s="63"/>
      <c r="N20" s="63"/>
      <c r="O20" s="106" t="s">
        <v>2</v>
      </c>
      <c r="P20" s="106"/>
      <c r="Q20" s="106"/>
      <c r="R20" s="57"/>
    </row>
    <row r="21" s="56" customFormat="1" ht="49" customHeight="1" spans="1:17">
      <c r="A21" s="65" t="s">
        <v>3</v>
      </c>
      <c r="B21" s="65" t="s">
        <v>4</v>
      </c>
      <c r="C21" s="65" t="s">
        <v>22</v>
      </c>
      <c r="D21" s="65" t="s">
        <v>23</v>
      </c>
      <c r="E21" s="65" t="s">
        <v>7</v>
      </c>
      <c r="F21" s="65" t="s">
        <v>8</v>
      </c>
      <c r="G21" s="66" t="s">
        <v>24</v>
      </c>
      <c r="H21" s="67" t="s">
        <v>25</v>
      </c>
      <c r="I21" s="69" t="s">
        <v>26</v>
      </c>
      <c r="J21" s="69" t="s">
        <v>27</v>
      </c>
      <c r="K21" s="69" t="s">
        <v>28</v>
      </c>
      <c r="L21" s="65" t="s">
        <v>29</v>
      </c>
      <c r="M21" s="65" t="s">
        <v>14</v>
      </c>
      <c r="N21" s="65" t="s">
        <v>15</v>
      </c>
      <c r="O21" s="65" t="s">
        <v>30</v>
      </c>
      <c r="P21" s="65" t="s">
        <v>17</v>
      </c>
      <c r="Q21" s="65" t="s">
        <v>18</v>
      </c>
    </row>
    <row r="22" s="56" customFormat="1" ht="49" customHeight="1" spans="1:18">
      <c r="A22" s="65"/>
      <c r="B22" s="65"/>
      <c r="C22" s="65"/>
      <c r="D22" s="65"/>
      <c r="E22" s="65"/>
      <c r="F22" s="65"/>
      <c r="G22" s="66"/>
      <c r="H22" s="68"/>
      <c r="I22" s="107"/>
      <c r="J22" s="107"/>
      <c r="K22" s="107"/>
      <c r="L22" s="65"/>
      <c r="M22" s="65"/>
      <c r="N22" s="65"/>
      <c r="O22" s="65"/>
      <c r="P22" s="65"/>
      <c r="Q22" s="65"/>
      <c r="R22" s="57"/>
    </row>
    <row r="23" s="56" customFormat="1" ht="49" customHeight="1" spans="1:18">
      <c r="A23" s="69"/>
      <c r="B23" s="69"/>
      <c r="C23" s="69"/>
      <c r="D23" s="69"/>
      <c r="E23" s="69"/>
      <c r="F23" s="69"/>
      <c r="G23" s="67"/>
      <c r="H23" s="68"/>
      <c r="I23" s="107"/>
      <c r="J23" s="107"/>
      <c r="K23" s="107"/>
      <c r="L23" s="69"/>
      <c r="M23" s="69"/>
      <c r="N23" s="69"/>
      <c r="O23" s="69"/>
      <c r="P23" s="69"/>
      <c r="Q23" s="69"/>
      <c r="R23" s="57"/>
    </row>
    <row r="24" s="56" customFormat="1" ht="29" customHeight="1" spans="1:17">
      <c r="A24" s="77" t="s">
        <v>19</v>
      </c>
      <c r="B24" s="77" t="s">
        <v>20</v>
      </c>
      <c r="C24" s="87">
        <f>D24-E24+F24</f>
        <v>12982</v>
      </c>
      <c r="D24" s="88">
        <v>5799</v>
      </c>
      <c r="E24" s="89">
        <v>100</v>
      </c>
      <c r="F24" s="74">
        <f>SUM(G24:K24)</f>
        <v>7283</v>
      </c>
      <c r="G24" s="90">
        <v>283</v>
      </c>
      <c r="H24" s="91"/>
      <c r="I24" s="134"/>
      <c r="J24" s="89">
        <v>7000</v>
      </c>
      <c r="K24" s="135"/>
      <c r="L24" s="89">
        <v>3306</v>
      </c>
      <c r="M24" s="89">
        <v>36279</v>
      </c>
      <c r="N24" s="89">
        <v>6352</v>
      </c>
      <c r="O24" s="136">
        <f>L24/C24</f>
        <v>0.254660298875366</v>
      </c>
      <c r="P24" s="118">
        <f>O24-58.33%</f>
        <v>-0.328639701124634</v>
      </c>
      <c r="Q24" s="153"/>
    </row>
    <row r="25" s="56" customFormat="1" ht="29" customHeight="1" spans="1:19">
      <c r="A25" s="92"/>
      <c r="B25" s="92"/>
      <c r="C25" s="93"/>
      <c r="D25" s="94"/>
      <c r="E25" s="95"/>
      <c r="F25" s="96"/>
      <c r="G25" s="97"/>
      <c r="H25" s="98"/>
      <c r="I25" s="137"/>
      <c r="J25" s="95"/>
      <c r="K25" s="138"/>
      <c r="L25" s="139"/>
      <c r="M25" s="140"/>
      <c r="N25" s="140"/>
      <c r="O25" s="136"/>
      <c r="P25" s="118"/>
      <c r="Q25" s="140"/>
      <c r="R25" s="154"/>
      <c r="S25" s="154"/>
    </row>
    <row r="26" s="56" customFormat="1" ht="29" hidden="1" customHeight="1" spans="1:19">
      <c r="A26" s="99"/>
      <c r="B26" s="99"/>
      <c r="C26" s="93"/>
      <c r="D26" s="100"/>
      <c r="E26" s="95"/>
      <c r="F26" s="101"/>
      <c r="G26" s="102"/>
      <c r="H26" s="103"/>
      <c r="I26" s="141"/>
      <c r="J26" s="95"/>
      <c r="K26" s="142"/>
      <c r="L26" s="143"/>
      <c r="M26" s="142"/>
      <c r="N26" s="142"/>
      <c r="O26" s="144"/>
      <c r="P26" s="112"/>
      <c r="Q26" s="142"/>
      <c r="R26" s="154"/>
      <c r="S26" s="154"/>
    </row>
    <row r="27" s="56" customFormat="1" ht="29" hidden="1" customHeight="1" spans="1:19">
      <c r="A27" s="92"/>
      <c r="B27" s="92"/>
      <c r="C27" s="93"/>
      <c r="D27" s="94"/>
      <c r="E27" s="95"/>
      <c r="F27" s="96"/>
      <c r="G27" s="104"/>
      <c r="H27" s="98"/>
      <c r="I27" s="145"/>
      <c r="J27" s="95"/>
      <c r="K27" s="142"/>
      <c r="L27" s="146"/>
      <c r="M27" s="147"/>
      <c r="N27" s="147"/>
      <c r="O27" s="136"/>
      <c r="P27" s="118"/>
      <c r="Q27" s="147"/>
      <c r="R27" s="154"/>
      <c r="S27" s="154"/>
    </row>
    <row r="28" s="57" customFormat="1" ht="29" hidden="1" customHeight="1" spans="1:256">
      <c r="A28" s="92"/>
      <c r="B28" s="92"/>
      <c r="C28" s="93"/>
      <c r="D28" s="94"/>
      <c r="E28" s="95"/>
      <c r="F28" s="96"/>
      <c r="G28" s="104"/>
      <c r="H28" s="98"/>
      <c r="I28" s="145"/>
      <c r="J28" s="148"/>
      <c r="K28" s="149"/>
      <c r="L28" s="150"/>
      <c r="M28" s="147"/>
      <c r="N28" s="147"/>
      <c r="O28" s="136"/>
      <c r="P28" s="118"/>
      <c r="Q28" s="147"/>
      <c r="R28" s="154"/>
      <c r="S28" s="154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ht="29" hidden="1" customHeight="1" spans="1:19">
      <c r="A29" s="92"/>
      <c r="B29" s="92"/>
      <c r="C29" s="93"/>
      <c r="D29" s="94"/>
      <c r="E29" s="95"/>
      <c r="F29" s="96"/>
      <c r="G29" s="104"/>
      <c r="H29" s="105"/>
      <c r="I29" s="145"/>
      <c r="J29" s="148"/>
      <c r="K29" s="151"/>
      <c r="L29" s="150"/>
      <c r="M29" s="147"/>
      <c r="N29" s="147"/>
      <c r="O29" s="136"/>
      <c r="P29" s="118"/>
      <c r="Q29" s="147"/>
      <c r="R29" s="154"/>
      <c r="S29" s="154"/>
    </row>
    <row r="30" ht="29" hidden="1" customHeight="1" spans="1:19">
      <c r="A30" s="92"/>
      <c r="B30" s="92"/>
      <c r="C30" s="93"/>
      <c r="D30" s="94"/>
      <c r="E30" s="95"/>
      <c r="F30" s="96"/>
      <c r="G30" s="104"/>
      <c r="H30" s="105"/>
      <c r="I30" s="145"/>
      <c r="J30" s="148"/>
      <c r="K30" s="151"/>
      <c r="L30" s="147"/>
      <c r="M30" s="147"/>
      <c r="N30" s="147"/>
      <c r="O30" s="136"/>
      <c r="P30" s="147"/>
      <c r="Q30" s="147"/>
      <c r="R30" s="154"/>
      <c r="S30" s="154"/>
    </row>
    <row r="31" ht="21" customHeight="1"/>
  </sheetData>
  <mergeCells count="38">
    <mergeCell ref="A2:Q2"/>
    <mergeCell ref="O3:Q3"/>
    <mergeCell ref="A19:Q19"/>
    <mergeCell ref="O20:Q20"/>
    <mergeCell ref="A4:A6"/>
    <mergeCell ref="A21:A23"/>
    <mergeCell ref="B4:B6"/>
    <mergeCell ref="B21:B23"/>
    <mergeCell ref="C4:C6"/>
    <mergeCell ref="C21:C23"/>
    <mergeCell ref="D4:D6"/>
    <mergeCell ref="D21:D23"/>
    <mergeCell ref="E4:E6"/>
    <mergeCell ref="E21:E23"/>
    <mergeCell ref="F4:F6"/>
    <mergeCell ref="F21:F23"/>
    <mergeCell ref="G4:G6"/>
    <mergeCell ref="G21:G23"/>
    <mergeCell ref="H4:H6"/>
    <mergeCell ref="H21:H23"/>
    <mergeCell ref="I4:I6"/>
    <mergeCell ref="I21:I23"/>
    <mergeCell ref="J4:J6"/>
    <mergeCell ref="J21:J23"/>
    <mergeCell ref="K4:K6"/>
    <mergeCell ref="K21:K23"/>
    <mergeCell ref="L4:L6"/>
    <mergeCell ref="L21:L23"/>
    <mergeCell ref="M4:M6"/>
    <mergeCell ref="M21:M23"/>
    <mergeCell ref="N4:N6"/>
    <mergeCell ref="N21:N23"/>
    <mergeCell ref="O4:O6"/>
    <mergeCell ref="O21:O23"/>
    <mergeCell ref="P4:P6"/>
    <mergeCell ref="P21:P23"/>
    <mergeCell ref="Q4:Q6"/>
    <mergeCell ref="Q21:Q23"/>
  </mergeCells>
  <pageMargins left="0.75" right="0.75" top="0.472222222222222" bottom="0.118055555555556" header="0.510416666666667" footer="0.5104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4" workbookViewId="0">
      <selection activeCell="I13" sqref="I13"/>
    </sheetView>
  </sheetViews>
  <sheetFormatPr defaultColWidth="9" defaultRowHeight="14.4" outlineLevelCol="4"/>
  <cols>
    <col min="1" max="5" width="13.25" customWidth="1"/>
  </cols>
  <sheetData>
    <row r="1" s="1" customFormat="1" ht="22.8" spans="1:5">
      <c r="A1" s="48" t="s">
        <v>31</v>
      </c>
      <c r="B1" s="48"/>
      <c r="C1" s="48"/>
      <c r="D1" s="48"/>
      <c r="E1" s="48"/>
    </row>
    <row r="2" s="1" customFormat="1" ht="20.4" spans="1:3">
      <c r="A2" s="37" t="s">
        <v>32</v>
      </c>
      <c r="B2" s="37"/>
      <c r="C2" s="37"/>
    </row>
    <row r="3" s="1" customFormat="1" ht="15.6" spans="1:1">
      <c r="A3" s="2" t="s">
        <v>33</v>
      </c>
    </row>
    <row r="4" s="1" customFormat="1" ht="17.25" customHeight="1" spans="1:1">
      <c r="A4" s="3" t="s">
        <v>34</v>
      </c>
    </row>
    <row r="5" s="1" customFormat="1" ht="15.15" spans="1:5">
      <c r="A5" s="49" t="s">
        <v>35</v>
      </c>
      <c r="B5" s="50" t="s">
        <v>36</v>
      </c>
      <c r="C5" s="50" t="s">
        <v>37</v>
      </c>
      <c r="D5" s="51" t="s">
        <v>38</v>
      </c>
      <c r="E5" s="50" t="s">
        <v>39</v>
      </c>
    </row>
    <row r="6" s="1" customFormat="1" ht="15.15" spans="1:5">
      <c r="A6" s="49"/>
      <c r="B6" s="50"/>
      <c r="C6" s="50"/>
      <c r="D6" s="52" t="s">
        <v>40</v>
      </c>
      <c r="E6" s="50"/>
    </row>
    <row r="7" s="1" customFormat="1" ht="15.15" spans="1:5">
      <c r="A7" s="53"/>
      <c r="B7" s="54"/>
      <c r="C7" s="54"/>
      <c r="D7" s="52"/>
      <c r="E7" s="54"/>
    </row>
    <row r="8" s="1" customFormat="1" ht="15.6" spans="1:1">
      <c r="A8" s="3" t="s">
        <v>34</v>
      </c>
    </row>
    <row r="9" s="1" customFormat="1" ht="15.6" spans="1:1">
      <c r="A9" s="2" t="s">
        <v>41</v>
      </c>
    </row>
    <row r="10" s="1" customFormat="1" ht="17.25" customHeight="1" spans="1:1">
      <c r="A10" s="3" t="s">
        <v>34</v>
      </c>
    </row>
    <row r="11" s="1" customFormat="1" ht="15.15" spans="1:5">
      <c r="A11" s="49" t="s">
        <v>35</v>
      </c>
      <c r="B11" s="50" t="s">
        <v>36</v>
      </c>
      <c r="C11" s="50" t="s">
        <v>37</v>
      </c>
      <c r="D11" s="51" t="s">
        <v>38</v>
      </c>
      <c r="E11" s="50" t="s">
        <v>39</v>
      </c>
    </row>
    <row r="12" s="1" customFormat="1" ht="15.15" spans="1:5">
      <c r="A12" s="49"/>
      <c r="B12" s="50"/>
      <c r="C12" s="50"/>
      <c r="D12" s="52" t="s">
        <v>40</v>
      </c>
      <c r="E12" s="50"/>
    </row>
    <row r="13" s="1" customFormat="1" ht="15.15" spans="1:5">
      <c r="A13" s="53"/>
      <c r="B13" s="54"/>
      <c r="C13" s="54"/>
      <c r="D13" s="52"/>
      <c r="E13" s="54"/>
    </row>
    <row r="14" s="1" customFormat="1" ht="20.4" spans="1:5">
      <c r="A14" s="37" t="s">
        <v>42</v>
      </c>
      <c r="B14" s="37"/>
      <c r="C14" s="37"/>
      <c r="D14" s="37"/>
      <c r="E14" s="37"/>
    </row>
    <row r="15" s="1" customFormat="1" ht="15.6" spans="1:1">
      <c r="A15" s="2" t="s">
        <v>43</v>
      </c>
    </row>
    <row r="16" s="1" customFormat="1" ht="17.25" customHeight="1" spans="1:1">
      <c r="A16" s="3" t="s">
        <v>34</v>
      </c>
    </row>
    <row r="17" s="1" customFormat="1" ht="15.15" spans="1:5">
      <c r="A17" s="49" t="s">
        <v>35</v>
      </c>
      <c r="B17" s="50" t="s">
        <v>36</v>
      </c>
      <c r="C17" s="50" t="s">
        <v>37</v>
      </c>
      <c r="D17" s="51" t="s">
        <v>38</v>
      </c>
      <c r="E17" s="50" t="s">
        <v>39</v>
      </c>
    </row>
    <row r="18" s="1" customFormat="1" ht="15.15" spans="1:5">
      <c r="A18" s="49"/>
      <c r="B18" s="50"/>
      <c r="C18" s="50"/>
      <c r="D18" s="52" t="s">
        <v>40</v>
      </c>
      <c r="E18" s="50"/>
    </row>
    <row r="19" s="1" customFormat="1" ht="15.15" spans="1:5">
      <c r="A19" s="53"/>
      <c r="B19" s="54"/>
      <c r="C19" s="54"/>
      <c r="D19" s="52"/>
      <c r="E19" s="54"/>
    </row>
    <row r="20" s="1" customFormat="1" ht="15.6" spans="1:1">
      <c r="A20" s="3" t="s">
        <v>34</v>
      </c>
    </row>
    <row r="21" s="1" customFormat="1" ht="15.6" spans="1:1">
      <c r="A21" s="2" t="s">
        <v>44</v>
      </c>
    </row>
    <row r="22" s="1" customFormat="1" ht="17.25" customHeight="1" spans="1:1">
      <c r="A22" s="3" t="s">
        <v>34</v>
      </c>
    </row>
    <row r="23" s="1" customFormat="1" ht="15.15" spans="1:5">
      <c r="A23" s="49" t="s">
        <v>35</v>
      </c>
      <c r="B23" s="50" t="s">
        <v>36</v>
      </c>
      <c r="C23" s="50" t="s">
        <v>37</v>
      </c>
      <c r="D23" s="51" t="s">
        <v>38</v>
      </c>
      <c r="E23" s="50" t="s">
        <v>39</v>
      </c>
    </row>
    <row r="24" s="1" customFormat="1" ht="15.15" spans="1:5">
      <c r="A24" s="49"/>
      <c r="B24" s="50"/>
      <c r="C24" s="50"/>
      <c r="D24" s="52" t="s">
        <v>40</v>
      </c>
      <c r="E24" s="50"/>
    </row>
    <row r="25" s="1" customFormat="1" ht="15.15" spans="1:5">
      <c r="A25" s="53"/>
      <c r="B25" s="54"/>
      <c r="C25" s="54"/>
      <c r="D25" s="52"/>
      <c r="E25" s="54"/>
    </row>
    <row r="26" s="1" customFormat="1" ht="20.4" spans="1:5">
      <c r="A26" s="11" t="s">
        <v>45</v>
      </c>
      <c r="B26" s="11"/>
      <c r="C26" s="11"/>
      <c r="D26" s="11"/>
      <c r="E26" s="11"/>
    </row>
    <row r="27" s="1" customFormat="1" ht="15.6" spans="1:1">
      <c r="A27" s="2" t="s">
        <v>46</v>
      </c>
    </row>
    <row r="28" s="1" customFormat="1" ht="17.25" customHeight="1" spans="1:1">
      <c r="A28" s="3" t="s">
        <v>34</v>
      </c>
    </row>
    <row r="29" s="1" customFormat="1" ht="19" customHeight="1" spans="1:5">
      <c r="A29" s="49" t="s">
        <v>35</v>
      </c>
      <c r="B29" s="50" t="s">
        <v>36</v>
      </c>
      <c r="C29" s="50" t="s">
        <v>37</v>
      </c>
      <c r="D29" s="51" t="s">
        <v>38</v>
      </c>
      <c r="E29" s="50" t="s">
        <v>39</v>
      </c>
    </row>
    <row r="30" s="1" customFormat="1" ht="15.15" spans="1:5">
      <c r="A30" s="49"/>
      <c r="B30" s="50"/>
      <c r="C30" s="50"/>
      <c r="D30" s="52" t="s">
        <v>40</v>
      </c>
      <c r="E30" s="50"/>
    </row>
    <row r="31" s="1" customFormat="1" ht="15.15" spans="1:5">
      <c r="A31" s="53"/>
      <c r="B31" s="54"/>
      <c r="C31" s="54"/>
      <c r="D31" s="52"/>
      <c r="E31" s="54"/>
    </row>
    <row r="32" s="1" customFormat="1" ht="15.6" spans="1:1">
      <c r="A32" s="3" t="s">
        <v>34</v>
      </c>
    </row>
    <row r="33" s="1" customFormat="1" ht="15.6" spans="1:1">
      <c r="A33" s="2" t="s">
        <v>47</v>
      </c>
    </row>
    <row r="34" s="1" customFormat="1" ht="17.25" customHeight="1" spans="1:1">
      <c r="A34" s="3" t="s">
        <v>34</v>
      </c>
    </row>
    <row r="35" s="1" customFormat="1" ht="15.15" spans="1:5">
      <c r="A35" s="49" t="s">
        <v>35</v>
      </c>
      <c r="B35" s="50" t="s">
        <v>36</v>
      </c>
      <c r="C35" s="50" t="s">
        <v>37</v>
      </c>
      <c r="D35" s="51" t="s">
        <v>38</v>
      </c>
      <c r="E35" s="50" t="s">
        <v>39</v>
      </c>
    </row>
    <row r="36" s="1" customFormat="1" ht="15.15" spans="1:5">
      <c r="A36" s="49"/>
      <c r="B36" s="50"/>
      <c r="C36" s="50"/>
      <c r="D36" s="52" t="s">
        <v>40</v>
      </c>
      <c r="E36" s="50"/>
    </row>
    <row r="37" s="1" customFormat="1" ht="15.15" spans="1:5">
      <c r="A37" s="53"/>
      <c r="B37" s="54"/>
      <c r="C37" s="54"/>
      <c r="D37" s="52"/>
      <c r="E37" s="54"/>
    </row>
    <row r="38" s="1" customFormat="1" ht="20.4" spans="1:5">
      <c r="A38" s="11" t="s">
        <v>48</v>
      </c>
      <c r="B38" s="11"/>
      <c r="C38" s="11"/>
      <c r="D38" s="11"/>
      <c r="E38" s="11"/>
    </row>
    <row r="39" s="1" customFormat="1" ht="15.6" spans="1:1">
      <c r="A39" s="2" t="s">
        <v>49</v>
      </c>
    </row>
    <row r="40" s="1" customFormat="1" ht="17.25" customHeight="1" spans="1:1">
      <c r="A40" s="3" t="s">
        <v>34</v>
      </c>
    </row>
    <row r="41" s="1" customFormat="1" ht="15.15" spans="1:5">
      <c r="A41" s="49" t="s">
        <v>35</v>
      </c>
      <c r="B41" s="50" t="s">
        <v>36</v>
      </c>
      <c r="C41" s="50" t="s">
        <v>37</v>
      </c>
      <c r="D41" s="51" t="s">
        <v>38</v>
      </c>
      <c r="E41" s="50" t="s">
        <v>39</v>
      </c>
    </row>
    <row r="42" s="1" customFormat="1" ht="15.15" spans="1:5">
      <c r="A42" s="49"/>
      <c r="B42" s="50"/>
      <c r="C42" s="50"/>
      <c r="D42" s="52" t="s">
        <v>40</v>
      </c>
      <c r="E42" s="50"/>
    </row>
    <row r="43" s="1" customFormat="1" ht="21" customHeight="1" spans="1:5">
      <c r="A43" s="53"/>
      <c r="B43" s="54"/>
      <c r="C43" s="54"/>
      <c r="D43" s="52"/>
      <c r="E43" s="54"/>
    </row>
    <row r="44" s="1" customFormat="1" ht="15.6" spans="1:1">
      <c r="A44" s="2" t="s">
        <v>50</v>
      </c>
    </row>
    <row r="45" s="1" customFormat="1" ht="17.25" customHeight="1" spans="1:1">
      <c r="A45" s="3" t="s">
        <v>34</v>
      </c>
    </row>
    <row r="46" s="1" customFormat="1" ht="15.15" spans="1:5">
      <c r="A46" s="49" t="s">
        <v>35</v>
      </c>
      <c r="B46" s="50" t="s">
        <v>36</v>
      </c>
      <c r="C46" s="50" t="s">
        <v>37</v>
      </c>
      <c r="D46" s="51" t="s">
        <v>38</v>
      </c>
      <c r="E46" s="50" t="s">
        <v>39</v>
      </c>
    </row>
    <row r="47" s="1" customFormat="1" ht="15.15" spans="1:5">
      <c r="A47" s="49"/>
      <c r="B47" s="50"/>
      <c r="C47" s="50"/>
      <c r="D47" s="52" t="s">
        <v>40</v>
      </c>
      <c r="E47" s="50"/>
    </row>
    <row r="48" s="1" customFormat="1" ht="15.15" spans="1:5">
      <c r="A48" s="53"/>
      <c r="B48" s="54"/>
      <c r="C48" s="54"/>
      <c r="D48" s="52"/>
      <c r="E48" s="54"/>
    </row>
  </sheetData>
  <mergeCells count="37">
    <mergeCell ref="A1:E1"/>
    <mergeCell ref="A2:C2"/>
    <mergeCell ref="A14:E14"/>
    <mergeCell ref="A26:E26"/>
    <mergeCell ref="A38:E38"/>
    <mergeCell ref="A5:A6"/>
    <mergeCell ref="A11:A12"/>
    <mergeCell ref="A17:A18"/>
    <mergeCell ref="A23:A24"/>
    <mergeCell ref="A29:A30"/>
    <mergeCell ref="A35:A36"/>
    <mergeCell ref="A41:A42"/>
    <mergeCell ref="A46:A47"/>
    <mergeCell ref="B5:B6"/>
    <mergeCell ref="B11:B12"/>
    <mergeCell ref="B17:B18"/>
    <mergeCell ref="B23:B24"/>
    <mergeCell ref="B29:B30"/>
    <mergeCell ref="B35:B36"/>
    <mergeCell ref="B41:B42"/>
    <mergeCell ref="B46:B47"/>
    <mergeCell ref="C5:C6"/>
    <mergeCell ref="C11:C12"/>
    <mergeCell ref="C17:C18"/>
    <mergeCell ref="C23:C24"/>
    <mergeCell ref="C29:C30"/>
    <mergeCell ref="C35:C36"/>
    <mergeCell ref="C41:C42"/>
    <mergeCell ref="C46:C47"/>
    <mergeCell ref="E5:E6"/>
    <mergeCell ref="E11:E12"/>
    <mergeCell ref="E17:E18"/>
    <mergeCell ref="E23:E24"/>
    <mergeCell ref="E29:E30"/>
    <mergeCell ref="E35:E36"/>
    <mergeCell ref="E41:E42"/>
    <mergeCell ref="E46:E4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B11" sqref="B11"/>
    </sheetView>
  </sheetViews>
  <sheetFormatPr defaultColWidth="9" defaultRowHeight="14.4" outlineLevelCol="4"/>
  <cols>
    <col min="1" max="1" width="9.62962962962963" customWidth="1"/>
    <col min="2" max="2" width="56.5" customWidth="1"/>
    <col min="3" max="3" width="14" customWidth="1"/>
    <col min="4" max="4" width="16.1296296296296" customWidth="1"/>
    <col min="5" max="5" width="18" customWidth="1"/>
  </cols>
  <sheetData>
    <row r="1" s="1" customFormat="1" ht="20.4" spans="1:3">
      <c r="A1" s="37" t="s">
        <v>32</v>
      </c>
      <c r="B1" s="37"/>
      <c r="C1" s="37"/>
    </row>
    <row r="2" s="1" customFormat="1" ht="15.6" spans="1:1">
      <c r="A2" s="2" t="s">
        <v>51</v>
      </c>
    </row>
    <row r="3" s="1" customFormat="1" ht="17.25" customHeight="1" spans="1:1">
      <c r="A3" s="3" t="s">
        <v>34</v>
      </c>
    </row>
    <row r="4" s="1" customFormat="1" spans="1:5">
      <c r="A4" s="4" t="s">
        <v>35</v>
      </c>
      <c r="B4" s="4" t="s">
        <v>36</v>
      </c>
      <c r="C4" s="4" t="s">
        <v>37</v>
      </c>
      <c r="D4" s="5" t="s">
        <v>38</v>
      </c>
      <c r="E4" s="4" t="s">
        <v>39</v>
      </c>
    </row>
    <row r="5" s="1" customFormat="1" spans="1:5">
      <c r="A5" s="4"/>
      <c r="B5" s="4"/>
      <c r="C5" s="4"/>
      <c r="D5" s="5" t="s">
        <v>40</v>
      </c>
      <c r="E5" s="4"/>
    </row>
    <row r="6" s="1" customFormat="1" spans="1:5">
      <c r="A6" s="4"/>
      <c r="B6" s="4" t="s">
        <v>52</v>
      </c>
      <c r="C6" s="5">
        <f>C7+C25</f>
        <v>10693</v>
      </c>
      <c r="D6" s="5">
        <v>0</v>
      </c>
      <c r="E6" s="5">
        <f>E7+E25</f>
        <v>10693</v>
      </c>
    </row>
    <row r="7" spans="1:5">
      <c r="A7" s="4">
        <v>101</v>
      </c>
      <c r="B7" s="45" t="s">
        <v>53</v>
      </c>
      <c r="C7" s="25">
        <f>SUM(C8:C24)</f>
        <v>6390</v>
      </c>
      <c r="D7" s="5">
        <v>0</v>
      </c>
      <c r="E7" s="25">
        <f>C7+D7</f>
        <v>6390</v>
      </c>
    </row>
    <row r="8" spans="1:5">
      <c r="A8" s="4">
        <v>10101</v>
      </c>
      <c r="B8" s="45" t="s">
        <v>54</v>
      </c>
      <c r="C8" s="40">
        <v>2202</v>
      </c>
      <c r="D8" s="5">
        <v>0</v>
      </c>
      <c r="E8" s="25">
        <f t="shared" ref="E8:E32" si="0">C8+D8</f>
        <v>2202</v>
      </c>
    </row>
    <row r="9" spans="1:5">
      <c r="A9" s="4">
        <v>10103</v>
      </c>
      <c r="B9" s="45" t="s">
        <v>55</v>
      </c>
      <c r="C9" s="40"/>
      <c r="D9" s="5">
        <v>0</v>
      </c>
      <c r="E9" s="25">
        <f t="shared" si="0"/>
        <v>0</v>
      </c>
    </row>
    <row r="10" spans="1:5">
      <c r="A10" s="4">
        <v>10104</v>
      </c>
      <c r="B10" s="45" t="s">
        <v>56</v>
      </c>
      <c r="C10" s="40">
        <v>818</v>
      </c>
      <c r="D10" s="5">
        <v>0</v>
      </c>
      <c r="E10" s="25">
        <f t="shared" si="0"/>
        <v>818</v>
      </c>
    </row>
    <row r="11" spans="1:5">
      <c r="A11" s="4">
        <v>10105</v>
      </c>
      <c r="B11" s="45" t="s">
        <v>57</v>
      </c>
      <c r="C11" s="40"/>
      <c r="D11" s="5">
        <v>0</v>
      </c>
      <c r="E11" s="25">
        <f t="shared" si="0"/>
        <v>0</v>
      </c>
    </row>
    <row r="12" spans="1:5">
      <c r="A12" s="4">
        <v>10106</v>
      </c>
      <c r="B12" s="45" t="s">
        <v>58</v>
      </c>
      <c r="C12" s="40">
        <v>319</v>
      </c>
      <c r="D12" s="5">
        <v>0</v>
      </c>
      <c r="E12" s="25">
        <f t="shared" si="0"/>
        <v>319</v>
      </c>
    </row>
    <row r="13" spans="1:5">
      <c r="A13" s="4">
        <v>10107</v>
      </c>
      <c r="B13" s="45" t="s">
        <v>59</v>
      </c>
      <c r="C13" s="40">
        <v>34</v>
      </c>
      <c r="D13" s="5">
        <v>0</v>
      </c>
      <c r="E13" s="25">
        <f t="shared" si="0"/>
        <v>34</v>
      </c>
    </row>
    <row r="14" spans="1:5">
      <c r="A14" s="4">
        <v>10109</v>
      </c>
      <c r="B14" s="45" t="s">
        <v>60</v>
      </c>
      <c r="C14" s="40">
        <v>211</v>
      </c>
      <c r="D14" s="5">
        <v>0</v>
      </c>
      <c r="E14" s="25">
        <f t="shared" si="0"/>
        <v>211</v>
      </c>
    </row>
    <row r="15" spans="1:5">
      <c r="A15" s="4">
        <v>10110</v>
      </c>
      <c r="B15" s="45" t="s">
        <v>61</v>
      </c>
      <c r="C15" s="40">
        <v>239</v>
      </c>
      <c r="D15" s="5">
        <v>0</v>
      </c>
      <c r="E15" s="25">
        <f t="shared" si="0"/>
        <v>239</v>
      </c>
    </row>
    <row r="16" spans="1:5">
      <c r="A16" s="4">
        <v>10111</v>
      </c>
      <c r="B16" s="45" t="s">
        <v>62</v>
      </c>
      <c r="C16" s="40">
        <v>125</v>
      </c>
      <c r="D16" s="5">
        <v>0</v>
      </c>
      <c r="E16" s="25">
        <f t="shared" si="0"/>
        <v>125</v>
      </c>
    </row>
    <row r="17" spans="1:5">
      <c r="A17" s="4">
        <v>10112</v>
      </c>
      <c r="B17" s="45" t="s">
        <v>63</v>
      </c>
      <c r="C17" s="40">
        <v>168</v>
      </c>
      <c r="D17" s="5">
        <v>0</v>
      </c>
      <c r="E17" s="25">
        <f t="shared" si="0"/>
        <v>168</v>
      </c>
    </row>
    <row r="18" spans="1:5">
      <c r="A18" s="4">
        <v>10113</v>
      </c>
      <c r="B18" s="45" t="s">
        <v>64</v>
      </c>
      <c r="C18" s="40">
        <v>180</v>
      </c>
      <c r="D18" s="5">
        <v>0</v>
      </c>
      <c r="E18" s="25">
        <f t="shared" si="0"/>
        <v>180</v>
      </c>
    </row>
    <row r="19" spans="1:5">
      <c r="A19" s="4">
        <v>10114</v>
      </c>
      <c r="B19" s="45" t="s">
        <v>65</v>
      </c>
      <c r="C19" s="40">
        <v>515</v>
      </c>
      <c r="D19" s="5">
        <v>0</v>
      </c>
      <c r="E19" s="25">
        <f t="shared" si="0"/>
        <v>515</v>
      </c>
    </row>
    <row r="20" spans="1:5">
      <c r="A20" s="4">
        <v>10118</v>
      </c>
      <c r="B20" s="45" t="s">
        <v>66</v>
      </c>
      <c r="C20" s="40">
        <v>1106</v>
      </c>
      <c r="D20" s="5">
        <v>0</v>
      </c>
      <c r="E20" s="25">
        <f t="shared" si="0"/>
        <v>1106</v>
      </c>
    </row>
    <row r="21" spans="1:5">
      <c r="A21" s="4">
        <v>10119</v>
      </c>
      <c r="B21" s="45" t="s">
        <v>67</v>
      </c>
      <c r="C21" s="40">
        <v>473</v>
      </c>
      <c r="D21" s="5">
        <v>0</v>
      </c>
      <c r="E21" s="25">
        <f t="shared" si="0"/>
        <v>473</v>
      </c>
    </row>
    <row r="22" spans="1:5">
      <c r="A22" s="4">
        <v>10120</v>
      </c>
      <c r="B22" s="45" t="s">
        <v>68</v>
      </c>
      <c r="C22" s="40"/>
      <c r="D22" s="5">
        <v>0</v>
      </c>
      <c r="E22" s="25">
        <f t="shared" si="0"/>
        <v>0</v>
      </c>
    </row>
    <row r="23" spans="1:5">
      <c r="A23" s="4">
        <v>10121</v>
      </c>
      <c r="B23" s="45" t="s">
        <v>69</v>
      </c>
      <c r="C23" s="40"/>
      <c r="D23" s="5"/>
      <c r="E23" s="25"/>
    </row>
    <row r="24" spans="1:5">
      <c r="A24" s="4">
        <v>10199</v>
      </c>
      <c r="B24" s="45" t="s">
        <v>70</v>
      </c>
      <c r="C24" s="40"/>
      <c r="D24" s="5">
        <v>0</v>
      </c>
      <c r="E24" s="25">
        <f t="shared" ref="E24:E33" si="1">C24+D24</f>
        <v>0</v>
      </c>
    </row>
    <row r="25" spans="1:5">
      <c r="A25" s="4">
        <v>103</v>
      </c>
      <c r="B25" s="45" t="s">
        <v>71</v>
      </c>
      <c r="C25" s="40">
        <f>SUM(C26:C33)</f>
        <v>4303</v>
      </c>
      <c r="D25" s="5">
        <v>0</v>
      </c>
      <c r="E25" s="25">
        <f t="shared" si="1"/>
        <v>4303</v>
      </c>
    </row>
    <row r="26" spans="1:5">
      <c r="A26" s="4">
        <v>10302</v>
      </c>
      <c r="B26" s="46" t="s">
        <v>72</v>
      </c>
      <c r="C26" s="40">
        <v>236</v>
      </c>
      <c r="D26" s="5">
        <v>0</v>
      </c>
      <c r="E26" s="25">
        <f t="shared" si="1"/>
        <v>236</v>
      </c>
    </row>
    <row r="27" spans="1:5">
      <c r="A27" s="4">
        <v>10304</v>
      </c>
      <c r="B27" s="45" t="s">
        <v>73</v>
      </c>
      <c r="C27" s="40">
        <v>1263</v>
      </c>
      <c r="D27" s="5">
        <v>0</v>
      </c>
      <c r="E27" s="25">
        <f t="shared" si="1"/>
        <v>1263</v>
      </c>
    </row>
    <row r="28" spans="1:5">
      <c r="A28" s="4">
        <v>10305</v>
      </c>
      <c r="B28" s="45" t="s">
        <v>74</v>
      </c>
      <c r="C28" s="40">
        <v>638</v>
      </c>
      <c r="D28" s="5">
        <v>0</v>
      </c>
      <c r="E28" s="25">
        <f t="shared" si="1"/>
        <v>638</v>
      </c>
    </row>
    <row r="29" ht="17" customHeight="1" spans="1:5">
      <c r="A29" s="4">
        <v>10306</v>
      </c>
      <c r="B29" s="45" t="s">
        <v>75</v>
      </c>
      <c r="C29" s="40"/>
      <c r="D29" s="5">
        <v>0</v>
      </c>
      <c r="E29" s="25">
        <f t="shared" si="1"/>
        <v>0</v>
      </c>
    </row>
    <row r="30" spans="1:5">
      <c r="A30" s="4">
        <v>10307</v>
      </c>
      <c r="B30" s="45" t="s">
        <v>76</v>
      </c>
      <c r="C30" s="40">
        <v>2096</v>
      </c>
      <c r="D30" s="5">
        <v>0</v>
      </c>
      <c r="E30" s="25">
        <f t="shared" si="1"/>
        <v>2096</v>
      </c>
    </row>
    <row r="31" spans="1:5">
      <c r="A31" s="4">
        <v>10308</v>
      </c>
      <c r="B31" s="45" t="s">
        <v>77</v>
      </c>
      <c r="C31" s="40"/>
      <c r="D31" s="5">
        <v>0</v>
      </c>
      <c r="E31" s="25">
        <f t="shared" si="1"/>
        <v>0</v>
      </c>
    </row>
    <row r="32" spans="1:5">
      <c r="A32" s="4">
        <v>10309</v>
      </c>
      <c r="B32" s="45" t="s">
        <v>78</v>
      </c>
      <c r="C32" s="40">
        <v>70</v>
      </c>
      <c r="D32" s="5">
        <v>0</v>
      </c>
      <c r="E32" s="25">
        <f t="shared" si="1"/>
        <v>70</v>
      </c>
    </row>
    <row r="33" spans="1:5">
      <c r="A33" s="4">
        <v>10399</v>
      </c>
      <c r="B33" s="45" t="s">
        <v>79</v>
      </c>
      <c r="C33" s="47"/>
      <c r="D33" s="5">
        <v>0</v>
      </c>
      <c r="E33" s="25">
        <f t="shared" si="1"/>
        <v>0</v>
      </c>
    </row>
  </sheetData>
  <mergeCells count="5">
    <mergeCell ref="A1:C1"/>
    <mergeCell ref="A4:A5"/>
    <mergeCell ref="B4:B5"/>
    <mergeCell ref="C4:C5"/>
    <mergeCell ref="E4:E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A1"/>
    </sheetView>
  </sheetViews>
  <sheetFormatPr defaultColWidth="9" defaultRowHeight="14.4" outlineLevelCol="4"/>
  <cols>
    <col min="1" max="1" width="9.87962962962963" customWidth="1"/>
    <col min="2" max="2" width="37.5" customWidth="1"/>
    <col min="3" max="3" width="12" style="17" customWidth="1"/>
    <col min="4" max="5" width="12" customWidth="1"/>
  </cols>
  <sheetData>
    <row r="1" s="1" customFormat="1" ht="24" customHeight="1" spans="1:3">
      <c r="A1" s="2" t="s">
        <v>80</v>
      </c>
      <c r="C1" s="19"/>
    </row>
    <row r="2" s="1" customFormat="1" ht="17.25" customHeight="1" spans="1:3">
      <c r="A2" s="3" t="s">
        <v>34</v>
      </c>
      <c r="C2" s="19"/>
    </row>
    <row r="3" s="1" customFormat="1" ht="20" customHeight="1" spans="1:5">
      <c r="A3" s="4" t="s">
        <v>35</v>
      </c>
      <c r="B3" s="4" t="s">
        <v>36</v>
      </c>
      <c r="C3" s="4" t="s">
        <v>37</v>
      </c>
      <c r="D3" s="5" t="s">
        <v>38</v>
      </c>
      <c r="E3" s="4" t="s">
        <v>39</v>
      </c>
    </row>
    <row r="4" s="1" customFormat="1" ht="20" customHeight="1" spans="1:5">
      <c r="A4" s="4"/>
      <c r="B4" s="4"/>
      <c r="C4" s="20"/>
      <c r="D4" s="21" t="s">
        <v>40</v>
      </c>
      <c r="E4" s="20"/>
    </row>
    <row r="5" s="1" customFormat="1" ht="17" customHeight="1" spans="1:5">
      <c r="A5" s="4"/>
      <c r="B5" s="22" t="s">
        <v>81</v>
      </c>
      <c r="C5" s="4">
        <f>SUM(C6:C30)</f>
        <v>128632</v>
      </c>
      <c r="D5" s="4">
        <f>SUM(D6:D30)</f>
        <v>32457</v>
      </c>
      <c r="E5" s="4">
        <f>SUM(E6:E30)</f>
        <v>161089</v>
      </c>
    </row>
    <row r="6" ht="17" customHeight="1" spans="1:5">
      <c r="A6" s="42">
        <v>201</v>
      </c>
      <c r="B6" s="43" t="s">
        <v>82</v>
      </c>
      <c r="C6" s="44">
        <v>17128</v>
      </c>
      <c r="D6" s="13">
        <v>3</v>
      </c>
      <c r="E6" s="13">
        <f>C6+D6</f>
        <v>17131</v>
      </c>
    </row>
    <row r="7" ht="17" customHeight="1" spans="1:5">
      <c r="A7" s="23">
        <v>202</v>
      </c>
      <c r="B7" s="43" t="s">
        <v>83</v>
      </c>
      <c r="C7" s="25">
        <v>0</v>
      </c>
      <c r="D7" s="13"/>
      <c r="E7" s="13">
        <f t="shared" ref="E7:E30" si="0">C7+D7</f>
        <v>0</v>
      </c>
    </row>
    <row r="8" ht="17" customHeight="1" spans="1:5">
      <c r="A8" s="23">
        <v>203</v>
      </c>
      <c r="B8" s="43" t="s">
        <v>84</v>
      </c>
      <c r="C8" s="25">
        <v>19</v>
      </c>
      <c r="D8" s="13">
        <v>289</v>
      </c>
      <c r="E8" s="13">
        <f t="shared" si="0"/>
        <v>308</v>
      </c>
    </row>
    <row r="9" ht="17" customHeight="1" spans="1:5">
      <c r="A9" s="23">
        <v>204</v>
      </c>
      <c r="B9" s="43" t="s">
        <v>85</v>
      </c>
      <c r="C9" s="25">
        <v>9208</v>
      </c>
      <c r="D9" s="13">
        <v>4301</v>
      </c>
      <c r="E9" s="13">
        <f t="shared" si="0"/>
        <v>13509</v>
      </c>
    </row>
    <row r="10" ht="17" customHeight="1" spans="1:5">
      <c r="A10" s="23">
        <v>205</v>
      </c>
      <c r="B10" s="43" t="s">
        <v>86</v>
      </c>
      <c r="C10" s="25">
        <v>18932</v>
      </c>
      <c r="D10" s="13">
        <f>4041-331</f>
        <v>3710</v>
      </c>
      <c r="E10" s="13">
        <f t="shared" si="0"/>
        <v>22642</v>
      </c>
    </row>
    <row r="11" ht="17" customHeight="1" spans="1:5">
      <c r="A11" s="23">
        <v>206</v>
      </c>
      <c r="B11" s="43" t="s">
        <v>87</v>
      </c>
      <c r="C11" s="25">
        <v>188</v>
      </c>
      <c r="D11" s="13">
        <v>98</v>
      </c>
      <c r="E11" s="13">
        <f t="shared" si="0"/>
        <v>286</v>
      </c>
    </row>
    <row r="12" ht="17" customHeight="1" spans="1:5">
      <c r="A12" s="23">
        <v>207</v>
      </c>
      <c r="B12" s="43" t="s">
        <v>88</v>
      </c>
      <c r="C12" s="25">
        <v>1510</v>
      </c>
      <c r="D12" s="13">
        <v>235</v>
      </c>
      <c r="E12" s="13">
        <f t="shared" si="0"/>
        <v>1745</v>
      </c>
    </row>
    <row r="13" ht="17" customHeight="1" spans="1:5">
      <c r="A13" s="23">
        <v>208</v>
      </c>
      <c r="B13" s="43" t="s">
        <v>89</v>
      </c>
      <c r="C13" s="25">
        <v>18782</v>
      </c>
      <c r="D13" s="13">
        <v>328</v>
      </c>
      <c r="E13" s="13">
        <f t="shared" si="0"/>
        <v>19110</v>
      </c>
    </row>
    <row r="14" ht="17" customHeight="1" spans="1:5">
      <c r="A14" s="23">
        <v>210</v>
      </c>
      <c r="B14" s="43" t="s">
        <v>90</v>
      </c>
      <c r="C14" s="25">
        <v>10208</v>
      </c>
      <c r="D14" s="13">
        <v>118</v>
      </c>
      <c r="E14" s="13">
        <f t="shared" si="0"/>
        <v>10326</v>
      </c>
    </row>
    <row r="15" ht="17" customHeight="1" spans="1:5">
      <c r="A15" s="23">
        <v>211</v>
      </c>
      <c r="B15" s="43" t="s">
        <v>91</v>
      </c>
      <c r="C15" s="25">
        <v>3100</v>
      </c>
      <c r="D15" s="13"/>
      <c r="E15" s="13">
        <f t="shared" si="0"/>
        <v>3100</v>
      </c>
    </row>
    <row r="16" ht="17" customHeight="1" spans="1:5">
      <c r="A16" s="23">
        <v>212</v>
      </c>
      <c r="B16" s="43" t="s">
        <v>92</v>
      </c>
      <c r="C16" s="25">
        <v>3395</v>
      </c>
      <c r="D16" s="13">
        <v>11950</v>
      </c>
      <c r="E16" s="13">
        <f t="shared" si="0"/>
        <v>15345</v>
      </c>
    </row>
    <row r="17" ht="17" customHeight="1" spans="1:5">
      <c r="A17" s="23">
        <v>213</v>
      </c>
      <c r="B17" s="43" t="s">
        <v>93</v>
      </c>
      <c r="C17" s="25">
        <v>27658</v>
      </c>
      <c r="D17" s="13">
        <f>626+10821</f>
        <v>11447</v>
      </c>
      <c r="E17" s="13">
        <f t="shared" si="0"/>
        <v>39105</v>
      </c>
    </row>
    <row r="18" ht="17" customHeight="1" spans="1:5">
      <c r="A18" s="23">
        <v>214</v>
      </c>
      <c r="B18" s="43" t="s">
        <v>94</v>
      </c>
      <c r="C18" s="25">
        <v>468</v>
      </c>
      <c r="D18" s="13">
        <v>778</v>
      </c>
      <c r="E18" s="13">
        <f t="shared" si="0"/>
        <v>1246</v>
      </c>
    </row>
    <row r="19" ht="17" customHeight="1" spans="1:5">
      <c r="A19" s="23">
        <v>215</v>
      </c>
      <c r="B19" s="43" t="s">
        <v>95</v>
      </c>
      <c r="C19" s="25">
        <v>0</v>
      </c>
      <c r="D19" s="13">
        <v>4</v>
      </c>
      <c r="E19" s="13">
        <f t="shared" si="0"/>
        <v>4</v>
      </c>
    </row>
    <row r="20" ht="17" customHeight="1" spans="1:5">
      <c r="A20" s="23">
        <v>216</v>
      </c>
      <c r="B20" s="43" t="s">
        <v>96</v>
      </c>
      <c r="C20" s="25">
        <v>390</v>
      </c>
      <c r="D20" s="13"/>
      <c r="E20" s="13">
        <f t="shared" si="0"/>
        <v>390</v>
      </c>
    </row>
    <row r="21" ht="17" customHeight="1" spans="1:5">
      <c r="A21" s="23">
        <v>217</v>
      </c>
      <c r="B21" s="43" t="s">
        <v>97</v>
      </c>
      <c r="C21" s="25">
        <v>6</v>
      </c>
      <c r="D21" s="13"/>
      <c r="E21" s="13">
        <f t="shared" si="0"/>
        <v>6</v>
      </c>
    </row>
    <row r="22" ht="17" customHeight="1" spans="1:5">
      <c r="A22" s="23">
        <v>219</v>
      </c>
      <c r="B22" s="43" t="s">
        <v>98</v>
      </c>
      <c r="C22" s="25">
        <v>0</v>
      </c>
      <c r="D22" s="13"/>
      <c r="E22" s="13">
        <f t="shared" si="0"/>
        <v>0</v>
      </c>
    </row>
    <row r="23" ht="17" customHeight="1" spans="1:5">
      <c r="A23" s="23">
        <v>220</v>
      </c>
      <c r="B23" s="43" t="s">
        <v>99</v>
      </c>
      <c r="C23" s="25">
        <v>4794</v>
      </c>
      <c r="D23" s="13">
        <f>120+1044</f>
        <v>1164</v>
      </c>
      <c r="E23" s="13">
        <f t="shared" si="0"/>
        <v>5958</v>
      </c>
    </row>
    <row r="24" ht="17" customHeight="1" spans="1:5">
      <c r="A24" s="23">
        <v>221</v>
      </c>
      <c r="B24" s="43" t="s">
        <v>100</v>
      </c>
      <c r="C24" s="25">
        <v>3311</v>
      </c>
      <c r="D24" s="13">
        <v>398</v>
      </c>
      <c r="E24" s="13">
        <f t="shared" si="0"/>
        <v>3709</v>
      </c>
    </row>
    <row r="25" ht="17" customHeight="1" spans="1:5">
      <c r="A25" s="23">
        <v>222</v>
      </c>
      <c r="B25" s="43" t="s">
        <v>101</v>
      </c>
      <c r="C25" s="25">
        <v>123</v>
      </c>
      <c r="D25" s="13"/>
      <c r="E25" s="13">
        <f t="shared" si="0"/>
        <v>123</v>
      </c>
    </row>
    <row r="26" ht="17" customHeight="1" spans="1:5">
      <c r="A26" s="23">
        <v>224</v>
      </c>
      <c r="B26" s="43" t="s">
        <v>102</v>
      </c>
      <c r="C26" s="25">
        <v>724</v>
      </c>
      <c r="D26" s="13">
        <v>40</v>
      </c>
      <c r="E26" s="13">
        <f t="shared" si="0"/>
        <v>764</v>
      </c>
    </row>
    <row r="27" ht="17" customHeight="1" spans="1:5">
      <c r="A27" s="23">
        <v>227</v>
      </c>
      <c r="B27" s="43" t="s">
        <v>103</v>
      </c>
      <c r="C27" s="25">
        <v>1600</v>
      </c>
      <c r="D27" s="13"/>
      <c r="E27" s="13">
        <f t="shared" si="0"/>
        <v>1600</v>
      </c>
    </row>
    <row r="28" ht="17" customHeight="1" spans="1:5">
      <c r="A28" s="23">
        <v>232</v>
      </c>
      <c r="B28" s="43" t="s">
        <v>104</v>
      </c>
      <c r="C28" s="25">
        <v>2398</v>
      </c>
      <c r="D28" s="13">
        <v>336</v>
      </c>
      <c r="E28" s="13">
        <f t="shared" si="0"/>
        <v>2734</v>
      </c>
    </row>
    <row r="29" spans="1:5">
      <c r="A29" s="23">
        <v>233</v>
      </c>
      <c r="B29" s="43" t="s">
        <v>105</v>
      </c>
      <c r="C29" s="25">
        <v>0</v>
      </c>
      <c r="D29" s="36">
        <v>37</v>
      </c>
      <c r="E29" s="13">
        <f t="shared" si="0"/>
        <v>37</v>
      </c>
    </row>
    <row r="30" ht="15.6" spans="1:5">
      <c r="A30" s="23">
        <v>229</v>
      </c>
      <c r="B30" s="43" t="s">
        <v>106</v>
      </c>
      <c r="C30" s="28">
        <v>4690</v>
      </c>
      <c r="D30" s="36">
        <f>349-3128</f>
        <v>-2779</v>
      </c>
      <c r="E30" s="13">
        <f t="shared" si="0"/>
        <v>1911</v>
      </c>
    </row>
  </sheetData>
  <mergeCells count="4">
    <mergeCell ref="A3:A4"/>
    <mergeCell ref="B3:B4"/>
    <mergeCell ref="C3:C4"/>
    <mergeCell ref="E3:E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B23" sqref="B23"/>
    </sheetView>
  </sheetViews>
  <sheetFormatPr defaultColWidth="9" defaultRowHeight="14.4" outlineLevelCol="4"/>
  <cols>
    <col min="1" max="1" width="9.62962962962963" customWidth="1"/>
    <col min="2" max="2" width="56.5" customWidth="1"/>
    <col min="3" max="5" width="12.6296296296296" customWidth="1"/>
  </cols>
  <sheetData>
    <row r="1" ht="22" customHeight="1" spans="1:5">
      <c r="A1" s="37" t="s">
        <v>42</v>
      </c>
      <c r="B1" s="37"/>
      <c r="C1" s="37"/>
      <c r="D1" s="37"/>
      <c r="E1" s="37"/>
    </row>
    <row r="2" s="1" customFormat="1" ht="25" customHeight="1" spans="1:1">
      <c r="A2" s="2" t="s">
        <v>107</v>
      </c>
    </row>
    <row r="3" s="1" customFormat="1" ht="17.25" customHeight="1" spans="1:1">
      <c r="A3" s="3" t="s">
        <v>34</v>
      </c>
    </row>
    <row r="4" s="1" customFormat="1" ht="24" customHeight="1" spans="1:5">
      <c r="A4" s="4" t="s">
        <v>35</v>
      </c>
      <c r="B4" s="4" t="s">
        <v>36</v>
      </c>
      <c r="C4" s="4" t="s">
        <v>37</v>
      </c>
      <c r="D4" s="5" t="s">
        <v>38</v>
      </c>
      <c r="E4" s="4" t="s">
        <v>39</v>
      </c>
    </row>
    <row r="5" s="1" customFormat="1" ht="24" customHeight="1" spans="1:5">
      <c r="A5" s="4"/>
      <c r="B5" s="4"/>
      <c r="C5" s="4"/>
      <c r="D5" s="5" t="s">
        <v>40</v>
      </c>
      <c r="E5" s="4"/>
    </row>
    <row r="6" s="1" customFormat="1" ht="24" customHeight="1" spans="1:5">
      <c r="A6" s="4"/>
      <c r="B6" s="4" t="s">
        <v>108</v>
      </c>
      <c r="C6" s="4">
        <f>SUM(C7:C23)</f>
        <v>40430</v>
      </c>
      <c r="D6" s="4">
        <f>SUM(D7:D23)</f>
        <v>-30000</v>
      </c>
      <c r="E6" s="4">
        <f>SUM(E7:E23)</f>
        <v>10430</v>
      </c>
    </row>
    <row r="7" ht="20" customHeight="1" spans="1:5">
      <c r="A7" s="38">
        <v>1030102</v>
      </c>
      <c r="B7" s="39" t="s">
        <v>109</v>
      </c>
      <c r="C7" s="40"/>
      <c r="D7" s="27">
        <v>0</v>
      </c>
      <c r="E7" s="25">
        <f>C7+D7</f>
        <v>0</v>
      </c>
    </row>
    <row r="8" ht="20" customHeight="1" spans="1:5">
      <c r="A8" s="38">
        <v>1030112</v>
      </c>
      <c r="B8" s="39" t="s">
        <v>110</v>
      </c>
      <c r="C8" s="40"/>
      <c r="D8" s="27">
        <v>0</v>
      </c>
      <c r="E8" s="25">
        <f t="shared" ref="E8:E23" si="0">C8+D8</f>
        <v>0</v>
      </c>
    </row>
    <row r="9" ht="20" customHeight="1" spans="1:5">
      <c r="A9" s="38">
        <v>1030115</v>
      </c>
      <c r="B9" s="39" t="s">
        <v>111</v>
      </c>
      <c r="C9" s="40"/>
      <c r="D9" s="27">
        <v>0</v>
      </c>
      <c r="E9" s="25">
        <f t="shared" si="0"/>
        <v>0</v>
      </c>
    </row>
    <row r="10" ht="20" customHeight="1" spans="1:5">
      <c r="A10" s="38">
        <v>1030129</v>
      </c>
      <c r="B10" s="41" t="s">
        <v>112</v>
      </c>
      <c r="C10" s="40"/>
      <c r="D10" s="27">
        <v>0</v>
      </c>
      <c r="E10" s="25">
        <f t="shared" si="0"/>
        <v>0</v>
      </c>
    </row>
    <row r="11" ht="20" customHeight="1" spans="1:5">
      <c r="A11" s="38">
        <v>1030146</v>
      </c>
      <c r="B11" s="39" t="s">
        <v>113</v>
      </c>
      <c r="C11" s="40"/>
      <c r="D11" s="27">
        <v>0</v>
      </c>
      <c r="E11" s="25">
        <f t="shared" si="0"/>
        <v>0</v>
      </c>
    </row>
    <row r="12" ht="20" customHeight="1" spans="1:5">
      <c r="A12" s="38">
        <v>1030147</v>
      </c>
      <c r="B12" s="39" t="s">
        <v>114</v>
      </c>
      <c r="C12" s="40"/>
      <c r="D12" s="27">
        <v>0</v>
      </c>
      <c r="E12" s="25">
        <f t="shared" si="0"/>
        <v>0</v>
      </c>
    </row>
    <row r="13" ht="20" customHeight="1" spans="1:5">
      <c r="A13" s="38">
        <v>1030148</v>
      </c>
      <c r="B13" s="39" t="s">
        <v>115</v>
      </c>
      <c r="C13" s="40">
        <v>40000</v>
      </c>
      <c r="D13" s="27">
        <v>-30000</v>
      </c>
      <c r="E13" s="25">
        <f t="shared" si="0"/>
        <v>10000</v>
      </c>
    </row>
    <row r="14" ht="20" customHeight="1" spans="1:5">
      <c r="A14" s="38">
        <v>1030150</v>
      </c>
      <c r="B14" s="39" t="s">
        <v>116</v>
      </c>
      <c r="C14" s="40"/>
      <c r="D14" s="27">
        <v>0</v>
      </c>
      <c r="E14" s="25">
        <f t="shared" si="0"/>
        <v>0</v>
      </c>
    </row>
    <row r="15" ht="20" customHeight="1" spans="1:5">
      <c r="A15" s="38">
        <v>1030155</v>
      </c>
      <c r="B15" s="39" t="s">
        <v>117</v>
      </c>
      <c r="C15" s="40"/>
      <c r="D15" s="27">
        <v>0</v>
      </c>
      <c r="E15" s="25">
        <f t="shared" si="0"/>
        <v>0</v>
      </c>
    </row>
    <row r="16" ht="20" customHeight="1" spans="1:5">
      <c r="A16" s="38">
        <v>1030156</v>
      </c>
      <c r="B16" s="39" t="s">
        <v>118</v>
      </c>
      <c r="C16" s="40">
        <v>300</v>
      </c>
      <c r="D16" s="27">
        <v>0</v>
      </c>
      <c r="E16" s="25">
        <f t="shared" si="0"/>
        <v>300</v>
      </c>
    </row>
    <row r="17" ht="20" customHeight="1" spans="1:5">
      <c r="A17" s="38">
        <v>1030157</v>
      </c>
      <c r="B17" s="39" t="s">
        <v>119</v>
      </c>
      <c r="C17" s="40"/>
      <c r="D17" s="27">
        <v>0</v>
      </c>
      <c r="E17" s="25">
        <f t="shared" si="0"/>
        <v>0</v>
      </c>
    </row>
    <row r="18" ht="20" customHeight="1" spans="1:5">
      <c r="A18" s="38">
        <v>1030158</v>
      </c>
      <c r="B18" s="39" t="s">
        <v>120</v>
      </c>
      <c r="C18" s="40"/>
      <c r="D18" s="27">
        <v>0</v>
      </c>
      <c r="E18" s="25">
        <f t="shared" si="0"/>
        <v>0</v>
      </c>
    </row>
    <row r="19" ht="20" customHeight="1" spans="1:5">
      <c r="A19" s="38">
        <v>1030159</v>
      </c>
      <c r="B19" s="39" t="s">
        <v>121</v>
      </c>
      <c r="C19" s="40"/>
      <c r="D19" s="27">
        <v>0</v>
      </c>
      <c r="E19" s="25">
        <f t="shared" si="0"/>
        <v>0</v>
      </c>
    </row>
    <row r="20" ht="20" customHeight="1" spans="1:5">
      <c r="A20" s="38">
        <v>1030178</v>
      </c>
      <c r="B20" s="39" t="s">
        <v>122</v>
      </c>
      <c r="C20" s="40">
        <v>130</v>
      </c>
      <c r="D20" s="27">
        <v>0</v>
      </c>
      <c r="E20" s="25">
        <f t="shared" si="0"/>
        <v>130</v>
      </c>
    </row>
    <row r="21" ht="20" customHeight="1" spans="1:5">
      <c r="A21" s="38">
        <v>1030180</v>
      </c>
      <c r="B21" s="39" t="s">
        <v>123</v>
      </c>
      <c r="C21" s="40"/>
      <c r="D21" s="27">
        <v>0</v>
      </c>
      <c r="E21" s="25">
        <f t="shared" si="0"/>
        <v>0</v>
      </c>
    </row>
    <row r="22" ht="20" customHeight="1" spans="1:5">
      <c r="A22" s="38">
        <v>1030199</v>
      </c>
      <c r="B22" s="39" t="s">
        <v>124</v>
      </c>
      <c r="C22" s="40"/>
      <c r="D22" s="27">
        <v>0</v>
      </c>
      <c r="E22" s="25">
        <f t="shared" si="0"/>
        <v>0</v>
      </c>
    </row>
    <row r="23" ht="20" customHeight="1" spans="1:5">
      <c r="A23" s="38">
        <v>10310</v>
      </c>
      <c r="B23" s="39" t="s">
        <v>125</v>
      </c>
      <c r="C23" s="40"/>
      <c r="D23" s="27">
        <v>0</v>
      </c>
      <c r="E23" s="25">
        <f t="shared" si="0"/>
        <v>0</v>
      </c>
    </row>
  </sheetData>
  <mergeCells count="5">
    <mergeCell ref="A1:E1"/>
    <mergeCell ref="A4:A5"/>
    <mergeCell ref="B4:B5"/>
    <mergeCell ref="C4:C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B2" sqref="B2"/>
    </sheetView>
  </sheetViews>
  <sheetFormatPr defaultColWidth="9" defaultRowHeight="14.4" outlineLevelCol="4"/>
  <cols>
    <col min="1" max="1" width="12.3796296296296" style="17" customWidth="1"/>
    <col min="2" max="2" width="59.8796296296296" customWidth="1"/>
    <col min="3" max="5" width="11.25" style="17" customWidth="1"/>
  </cols>
  <sheetData>
    <row r="1" s="1" customFormat="1" ht="15" customHeight="1" spans="1:5">
      <c r="A1" s="11"/>
      <c r="B1" s="11"/>
      <c r="C1" s="11"/>
      <c r="D1" s="11"/>
      <c r="E1" s="11"/>
    </row>
    <row r="2" s="1" customFormat="1" ht="21" customHeight="1" spans="1:1">
      <c r="A2" s="2" t="s">
        <v>126</v>
      </c>
    </row>
    <row r="3" s="1" customFormat="1" ht="12" customHeight="1" spans="1:5">
      <c r="A3" s="18" t="s">
        <v>34</v>
      </c>
      <c r="C3" s="19"/>
      <c r="D3" s="19"/>
      <c r="E3" s="19"/>
    </row>
    <row r="4" s="1" customFormat="1" ht="24" customHeight="1" spans="1:5">
      <c r="A4" s="4" t="s">
        <v>35</v>
      </c>
      <c r="B4" s="4" t="s">
        <v>36</v>
      </c>
      <c r="C4" s="4" t="s">
        <v>37</v>
      </c>
      <c r="D4" s="5" t="s">
        <v>38</v>
      </c>
      <c r="E4" s="4" t="s">
        <v>39</v>
      </c>
    </row>
    <row r="5" s="1" customFormat="1" ht="24" customHeight="1" spans="1:5">
      <c r="A5" s="4"/>
      <c r="B5" s="4"/>
      <c r="C5" s="20"/>
      <c r="D5" s="21" t="s">
        <v>40</v>
      </c>
      <c r="E5" s="20"/>
    </row>
    <row r="6" s="1" customFormat="1" ht="22" customHeight="1" spans="1:5">
      <c r="A6" s="4"/>
      <c r="B6" s="22" t="s">
        <v>127</v>
      </c>
      <c r="C6" s="4">
        <f>C7+C11+C15+C18+C28+C34+C45+C47+C51+C52</f>
        <v>9907</v>
      </c>
      <c r="D6" s="4">
        <f>D7+D11+D15+D18+D28+D34+D45+D47+D51+D52+D53</f>
        <v>6237</v>
      </c>
      <c r="E6" s="4">
        <f>E7+E11+E15+E18+E28+E34+E45+E47+E51+E52+E53</f>
        <v>16144</v>
      </c>
    </row>
    <row r="7" s="1" customFormat="1" spans="1:5">
      <c r="A7" s="23">
        <v>207</v>
      </c>
      <c r="B7" s="24" t="s">
        <v>128</v>
      </c>
      <c r="C7" s="25">
        <f>SUM(C8:C10)</f>
        <v>0</v>
      </c>
      <c r="D7" s="25">
        <f>SUM(D8:D10)</f>
        <v>0</v>
      </c>
      <c r="E7" s="25">
        <f>SUM(E8:E10)</f>
        <v>0</v>
      </c>
    </row>
    <row r="8" spans="1:5">
      <c r="A8" s="23">
        <v>20707</v>
      </c>
      <c r="B8" s="26" t="s">
        <v>129</v>
      </c>
      <c r="C8" s="25"/>
      <c r="D8" s="27"/>
      <c r="E8" s="27">
        <f t="shared" ref="E7:E19" si="0">C8+D8</f>
        <v>0</v>
      </c>
    </row>
    <row r="9" spans="1:5">
      <c r="A9" s="23">
        <v>20709</v>
      </c>
      <c r="B9" s="26" t="s">
        <v>130</v>
      </c>
      <c r="C9" s="25"/>
      <c r="D9" s="27"/>
      <c r="E9" s="27">
        <f t="shared" si="0"/>
        <v>0</v>
      </c>
    </row>
    <row r="10" spans="1:5">
      <c r="A10" s="23">
        <v>20710</v>
      </c>
      <c r="B10" s="26" t="s">
        <v>131</v>
      </c>
      <c r="C10" s="25"/>
      <c r="D10" s="27"/>
      <c r="E10" s="27">
        <f t="shared" si="0"/>
        <v>0</v>
      </c>
    </row>
    <row r="11" spans="1:5">
      <c r="A11" s="23">
        <v>208</v>
      </c>
      <c r="B11" s="24" t="s">
        <v>132</v>
      </c>
      <c r="C11" s="25">
        <f>SUM(C12:C14)</f>
        <v>9</v>
      </c>
      <c r="D11" s="25">
        <f>SUM(D12:D14)</f>
        <v>0</v>
      </c>
      <c r="E11" s="25">
        <f>SUM(E12:E14)</f>
        <v>9</v>
      </c>
    </row>
    <row r="12" spans="1:5">
      <c r="A12" s="23">
        <v>20822</v>
      </c>
      <c r="B12" s="26" t="s">
        <v>133</v>
      </c>
      <c r="C12" s="25">
        <v>9</v>
      </c>
      <c r="D12" s="27"/>
      <c r="E12" s="27">
        <f t="shared" ref="E12:E17" si="1">C12+D12</f>
        <v>9</v>
      </c>
    </row>
    <row r="13" spans="1:5">
      <c r="A13" s="23">
        <v>20823</v>
      </c>
      <c r="B13" s="26" t="s">
        <v>134</v>
      </c>
      <c r="C13" s="25"/>
      <c r="D13" s="27"/>
      <c r="E13" s="27">
        <f t="shared" si="1"/>
        <v>0</v>
      </c>
    </row>
    <row r="14" spans="1:5">
      <c r="A14" s="23">
        <v>20829</v>
      </c>
      <c r="B14" s="26" t="s">
        <v>135</v>
      </c>
      <c r="C14" s="25"/>
      <c r="D14" s="27"/>
      <c r="E14" s="27">
        <f t="shared" si="1"/>
        <v>0</v>
      </c>
    </row>
    <row r="15" spans="1:5">
      <c r="A15" s="23">
        <v>211</v>
      </c>
      <c r="B15" s="24" t="s">
        <v>136</v>
      </c>
      <c r="C15" s="25">
        <f>SUM(C16:C17)</f>
        <v>0</v>
      </c>
      <c r="D15" s="25">
        <f>SUM(D16:D17)</f>
        <v>0</v>
      </c>
      <c r="E15" s="27">
        <f t="shared" si="1"/>
        <v>0</v>
      </c>
    </row>
    <row r="16" spans="1:5">
      <c r="A16" s="23">
        <v>21160</v>
      </c>
      <c r="B16" s="24" t="s">
        <v>137</v>
      </c>
      <c r="C16" s="25"/>
      <c r="D16" s="27"/>
      <c r="E16" s="27">
        <f t="shared" si="1"/>
        <v>0</v>
      </c>
    </row>
    <row r="17" spans="1:5">
      <c r="A17" s="23">
        <v>21161</v>
      </c>
      <c r="B17" s="24" t="s">
        <v>138</v>
      </c>
      <c r="C17" s="25"/>
      <c r="D17" s="27"/>
      <c r="E17" s="27">
        <f t="shared" si="1"/>
        <v>0</v>
      </c>
    </row>
    <row r="18" spans="1:5">
      <c r="A18" s="23">
        <v>212</v>
      </c>
      <c r="B18" s="24" t="s">
        <v>139</v>
      </c>
      <c r="C18" s="25">
        <f>SUM(C19:C27)</f>
        <v>8137</v>
      </c>
      <c r="D18" s="25">
        <f>SUM(D19:D27)</f>
        <v>-2000</v>
      </c>
      <c r="E18" s="25">
        <f>SUM(E19:E27)</f>
        <v>6137</v>
      </c>
    </row>
    <row r="19" spans="1:5">
      <c r="A19" s="23">
        <v>21208</v>
      </c>
      <c r="B19" s="24" t="s">
        <v>140</v>
      </c>
      <c r="C19" s="25">
        <v>7736</v>
      </c>
      <c r="D19" s="27">
        <v>-4000</v>
      </c>
      <c r="E19" s="27">
        <f>C19+D19</f>
        <v>3736</v>
      </c>
    </row>
    <row r="20" spans="1:5">
      <c r="A20" s="23">
        <v>21210</v>
      </c>
      <c r="B20" s="24" t="s">
        <v>141</v>
      </c>
      <c r="C20" s="25"/>
      <c r="D20" s="27"/>
      <c r="E20" s="27">
        <f>C20+D20</f>
        <v>0</v>
      </c>
    </row>
    <row r="21" spans="1:5">
      <c r="A21" s="23">
        <v>21211</v>
      </c>
      <c r="B21" s="24" t="s">
        <v>142</v>
      </c>
      <c r="C21" s="25"/>
      <c r="D21" s="27"/>
      <c r="E21" s="27">
        <f t="shared" ref="E21:E52" si="2">C21+D21</f>
        <v>0</v>
      </c>
    </row>
    <row r="22" spans="1:5">
      <c r="A22" s="23">
        <v>21213</v>
      </c>
      <c r="B22" s="24" t="s">
        <v>143</v>
      </c>
      <c r="C22" s="25">
        <v>301</v>
      </c>
      <c r="D22" s="27"/>
      <c r="E22" s="27">
        <f t="shared" si="2"/>
        <v>301</v>
      </c>
    </row>
    <row r="23" spans="1:5">
      <c r="A23" s="23">
        <v>21214</v>
      </c>
      <c r="B23" s="24" t="s">
        <v>144</v>
      </c>
      <c r="C23" s="25">
        <v>100</v>
      </c>
      <c r="D23" s="27"/>
      <c r="E23" s="27">
        <f t="shared" si="2"/>
        <v>100</v>
      </c>
    </row>
    <row r="24" spans="1:5">
      <c r="A24" s="23">
        <v>21215</v>
      </c>
      <c r="B24" s="24" t="s">
        <v>145</v>
      </c>
      <c r="C24" s="25"/>
      <c r="D24" s="27"/>
      <c r="E24" s="27">
        <f t="shared" si="2"/>
        <v>0</v>
      </c>
    </row>
    <row r="25" spans="1:5">
      <c r="A25" s="23">
        <v>21216</v>
      </c>
      <c r="B25" s="24" t="s">
        <v>146</v>
      </c>
      <c r="C25" s="25"/>
      <c r="D25" s="27">
        <v>2000</v>
      </c>
      <c r="E25" s="27">
        <f t="shared" si="2"/>
        <v>2000</v>
      </c>
    </row>
    <row r="26" ht="15.6" spans="1:5">
      <c r="A26" s="23">
        <v>21217</v>
      </c>
      <c r="B26" s="24" t="s">
        <v>147</v>
      </c>
      <c r="C26" s="28"/>
      <c r="D26" s="27"/>
      <c r="E26" s="27">
        <f t="shared" si="2"/>
        <v>0</v>
      </c>
    </row>
    <row r="27" ht="15.6" spans="1:5">
      <c r="A27" s="23">
        <v>21218</v>
      </c>
      <c r="B27" s="24" t="s">
        <v>148</v>
      </c>
      <c r="C27" s="28"/>
      <c r="D27" s="27"/>
      <c r="E27" s="27">
        <f t="shared" si="2"/>
        <v>0</v>
      </c>
    </row>
    <row r="28" ht="15.6" spans="1:5">
      <c r="A28" s="23">
        <v>213</v>
      </c>
      <c r="B28" s="24" t="s">
        <v>149</v>
      </c>
      <c r="C28" s="28">
        <f>SUM(C29:C33)</f>
        <v>0</v>
      </c>
      <c r="D28" s="27"/>
      <c r="E28" s="27">
        <f t="shared" si="2"/>
        <v>0</v>
      </c>
    </row>
    <row r="29" ht="15.6" spans="1:5">
      <c r="A29" s="23">
        <v>21366</v>
      </c>
      <c r="B29" s="24" t="s">
        <v>150</v>
      </c>
      <c r="C29" s="28"/>
      <c r="D29" s="27"/>
      <c r="E29" s="27">
        <f t="shared" si="2"/>
        <v>0</v>
      </c>
    </row>
    <row r="30" ht="15.6" spans="1:5">
      <c r="A30" s="23">
        <v>21367</v>
      </c>
      <c r="B30" s="29" t="s">
        <v>151</v>
      </c>
      <c r="C30" s="28"/>
      <c r="D30" s="27"/>
      <c r="E30" s="27">
        <f t="shared" si="2"/>
        <v>0</v>
      </c>
    </row>
    <row r="31" ht="15.6" spans="1:5">
      <c r="A31" s="23">
        <v>21369</v>
      </c>
      <c r="B31" s="29" t="s">
        <v>152</v>
      </c>
      <c r="C31" s="28"/>
      <c r="D31" s="27"/>
      <c r="E31" s="27">
        <f t="shared" si="2"/>
        <v>0</v>
      </c>
    </row>
    <row r="32" ht="15.6" spans="1:5">
      <c r="A32" s="23">
        <v>21370</v>
      </c>
      <c r="B32" s="30" t="s">
        <v>153</v>
      </c>
      <c r="C32" s="28"/>
      <c r="D32" s="27"/>
      <c r="E32" s="27">
        <f t="shared" si="2"/>
        <v>0</v>
      </c>
    </row>
    <row r="33" ht="15.6" spans="1:5">
      <c r="A33" s="23">
        <v>21371</v>
      </c>
      <c r="B33" s="30" t="s">
        <v>154</v>
      </c>
      <c r="C33" s="28"/>
      <c r="D33" s="27"/>
      <c r="E33" s="27">
        <f t="shared" si="2"/>
        <v>0</v>
      </c>
    </row>
    <row r="34" ht="15.6" spans="1:5">
      <c r="A34" s="23">
        <v>214</v>
      </c>
      <c r="B34" s="26" t="s">
        <v>155</v>
      </c>
      <c r="C34" s="28">
        <f>SUM(C35:C44)</f>
        <v>0</v>
      </c>
      <c r="D34" s="27"/>
      <c r="E34" s="27">
        <f t="shared" si="2"/>
        <v>0</v>
      </c>
    </row>
    <row r="35" ht="15.6" spans="1:5">
      <c r="A35" s="23">
        <v>21460</v>
      </c>
      <c r="B35" s="29" t="s">
        <v>156</v>
      </c>
      <c r="C35" s="28"/>
      <c r="D35" s="27"/>
      <c r="E35" s="27">
        <f t="shared" si="2"/>
        <v>0</v>
      </c>
    </row>
    <row r="36" ht="15.6" spans="1:5">
      <c r="A36" s="23">
        <v>21462</v>
      </c>
      <c r="B36" s="29" t="s">
        <v>157</v>
      </c>
      <c r="C36" s="28"/>
      <c r="D36" s="28"/>
      <c r="E36" s="27">
        <f t="shared" si="2"/>
        <v>0</v>
      </c>
    </row>
    <row r="37" ht="15.6" spans="1:5">
      <c r="A37" s="23">
        <v>21463</v>
      </c>
      <c r="B37" s="29" t="s">
        <v>158</v>
      </c>
      <c r="C37" s="28"/>
      <c r="D37" s="27"/>
      <c r="E37" s="27">
        <f t="shared" si="2"/>
        <v>0</v>
      </c>
    </row>
    <row r="38" ht="15.6" spans="1:5">
      <c r="A38" s="23">
        <v>21464</v>
      </c>
      <c r="B38" s="29" t="s">
        <v>159</v>
      </c>
      <c r="C38" s="28"/>
      <c r="D38" s="27"/>
      <c r="E38" s="27">
        <f t="shared" si="2"/>
        <v>0</v>
      </c>
    </row>
    <row r="39" ht="15.6" spans="1:5">
      <c r="A39" s="23">
        <v>21468</v>
      </c>
      <c r="B39" s="29" t="s">
        <v>160</v>
      </c>
      <c r="C39" s="28"/>
      <c r="D39" s="27"/>
      <c r="E39" s="27">
        <f t="shared" si="2"/>
        <v>0</v>
      </c>
    </row>
    <row r="40" ht="15.6" spans="1:5">
      <c r="A40" s="23">
        <v>21469</v>
      </c>
      <c r="B40" s="29" t="s">
        <v>161</v>
      </c>
      <c r="C40" s="28"/>
      <c r="D40" s="27"/>
      <c r="E40" s="27">
        <f t="shared" si="2"/>
        <v>0</v>
      </c>
    </row>
    <row r="41" ht="15.6" spans="1:5">
      <c r="A41" s="23">
        <v>21470</v>
      </c>
      <c r="B41" s="29" t="s">
        <v>162</v>
      </c>
      <c r="C41" s="28"/>
      <c r="D41" s="27"/>
      <c r="E41" s="27">
        <f t="shared" si="2"/>
        <v>0</v>
      </c>
    </row>
    <row r="42" ht="15.6" spans="1:5">
      <c r="A42" s="23">
        <v>21471</v>
      </c>
      <c r="B42" s="29" t="s">
        <v>163</v>
      </c>
      <c r="C42" s="28"/>
      <c r="D42" s="27"/>
      <c r="E42" s="27">
        <f t="shared" si="2"/>
        <v>0</v>
      </c>
    </row>
    <row r="43" ht="15.6" spans="1:5">
      <c r="A43" s="23">
        <v>21472</v>
      </c>
      <c r="B43" s="29" t="s">
        <v>164</v>
      </c>
      <c r="C43" s="28"/>
      <c r="D43" s="27"/>
      <c r="E43" s="27">
        <f t="shared" si="2"/>
        <v>0</v>
      </c>
    </row>
    <row r="44" ht="15.6" spans="1:5">
      <c r="A44" s="23">
        <v>21473</v>
      </c>
      <c r="B44" s="29" t="s">
        <v>165</v>
      </c>
      <c r="C44" s="28"/>
      <c r="D44" s="27"/>
      <c r="E44" s="27">
        <f t="shared" si="2"/>
        <v>0</v>
      </c>
    </row>
    <row r="45" ht="15.6" spans="1:5">
      <c r="A45" s="23">
        <v>215</v>
      </c>
      <c r="B45" s="26" t="s">
        <v>166</v>
      </c>
      <c r="C45" s="28">
        <f>SUM(C46)</f>
        <v>0</v>
      </c>
      <c r="D45" s="27"/>
      <c r="E45" s="27">
        <f t="shared" si="2"/>
        <v>0</v>
      </c>
    </row>
    <row r="46" ht="15.6" spans="1:5">
      <c r="A46" s="23">
        <v>21562</v>
      </c>
      <c r="B46" s="29" t="s">
        <v>167</v>
      </c>
      <c r="C46" s="28"/>
      <c r="D46" s="27"/>
      <c r="E46" s="27">
        <f t="shared" si="2"/>
        <v>0</v>
      </c>
    </row>
    <row r="47" ht="15.6" spans="1:5">
      <c r="A47" s="23">
        <v>229</v>
      </c>
      <c r="B47" s="26" t="s">
        <v>168</v>
      </c>
      <c r="C47" s="28">
        <f>SUM(C48:C50)</f>
        <v>428</v>
      </c>
      <c r="D47" s="28">
        <f>SUM(D48:D50)</f>
        <v>8237</v>
      </c>
      <c r="E47" s="28">
        <f>SUM(E48:E50)</f>
        <v>8665</v>
      </c>
    </row>
    <row r="48" ht="15.6" spans="1:5">
      <c r="A48" s="23">
        <v>22904</v>
      </c>
      <c r="B48" s="29" t="s">
        <v>169</v>
      </c>
      <c r="C48" s="28"/>
      <c r="D48" s="27">
        <v>8000</v>
      </c>
      <c r="E48" s="27">
        <f t="shared" ref="E48:E53" si="3">C48+D48</f>
        <v>8000</v>
      </c>
    </row>
    <row r="49" ht="15.6" spans="1:5">
      <c r="A49" s="23">
        <v>22908</v>
      </c>
      <c r="B49" s="29" t="s">
        <v>170</v>
      </c>
      <c r="C49" s="28"/>
      <c r="D49" s="27"/>
      <c r="E49" s="27">
        <f t="shared" si="3"/>
        <v>0</v>
      </c>
    </row>
    <row r="50" ht="15.6" spans="1:5">
      <c r="A50" s="23">
        <v>22960</v>
      </c>
      <c r="B50" s="29" t="s">
        <v>171</v>
      </c>
      <c r="C50" s="28">
        <v>428</v>
      </c>
      <c r="D50" s="27">
        <v>237</v>
      </c>
      <c r="E50" s="27">
        <f t="shared" si="3"/>
        <v>665</v>
      </c>
    </row>
    <row r="51" ht="15.6" spans="1:5">
      <c r="A51" s="31">
        <v>232</v>
      </c>
      <c r="B51" s="32" t="s">
        <v>172</v>
      </c>
      <c r="C51" s="33">
        <v>1333</v>
      </c>
      <c r="D51" s="34"/>
      <c r="E51" s="34">
        <f t="shared" si="3"/>
        <v>1333</v>
      </c>
    </row>
    <row r="52" ht="15.6" spans="1:5">
      <c r="A52" s="23">
        <v>233</v>
      </c>
      <c r="B52" s="35" t="s">
        <v>173</v>
      </c>
      <c r="C52" s="28"/>
      <c r="D52" s="27"/>
      <c r="E52" s="27">
        <f t="shared" si="3"/>
        <v>0</v>
      </c>
    </row>
    <row r="53" spans="1:5">
      <c r="A53" s="27">
        <v>234</v>
      </c>
      <c r="B53" s="36" t="s">
        <v>174</v>
      </c>
      <c r="C53" s="27"/>
      <c r="D53" s="27"/>
      <c r="E53" s="27">
        <f t="shared" si="3"/>
        <v>0</v>
      </c>
    </row>
  </sheetData>
  <mergeCells count="5">
    <mergeCell ref="A1:E1"/>
    <mergeCell ref="A4:A5"/>
    <mergeCell ref="B4:B5"/>
    <mergeCell ref="C4:C5"/>
    <mergeCell ref="E4:E5"/>
  </mergeCells>
  <pageMargins left="0.354166666666667" right="0.314583333333333" top="0.393055555555556" bottom="0.23611111111111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7"/>
  <sheetViews>
    <sheetView workbookViewId="0">
      <selection activeCell="H13" sqref="H13"/>
    </sheetView>
  </sheetViews>
  <sheetFormatPr defaultColWidth="9" defaultRowHeight="14.4" outlineLevelCol="4"/>
  <cols>
    <col min="1" max="1" width="9.62962962962963" customWidth="1"/>
    <col min="2" max="2" width="56.5" customWidth="1"/>
    <col min="3" max="3" width="19" customWidth="1"/>
    <col min="4" max="4" width="16.1296296296296" customWidth="1"/>
    <col min="5" max="5" width="18" customWidth="1"/>
  </cols>
  <sheetData>
    <row r="2" s="1" customFormat="1" ht="20.4" spans="1:5">
      <c r="A2" s="11" t="s">
        <v>45</v>
      </c>
      <c r="B2" s="11"/>
      <c r="C2" s="11"/>
      <c r="D2" s="11"/>
      <c r="E2" s="11"/>
    </row>
    <row r="3" s="1" customFormat="1" ht="15.6" spans="1:5">
      <c r="A3" s="2" t="s">
        <v>175</v>
      </c>
      <c r="B3"/>
      <c r="C3"/>
      <c r="D3"/>
      <c r="E3"/>
    </row>
    <row r="4" s="1" customFormat="1" ht="15.6" spans="1:5">
      <c r="A4" s="2"/>
      <c r="B4"/>
      <c r="C4"/>
      <c r="D4"/>
      <c r="E4"/>
    </row>
    <row r="5" s="1" customFormat="1" ht="19" customHeight="1" spans="1:5">
      <c r="A5" s="4" t="s">
        <v>35</v>
      </c>
      <c r="B5" s="4" t="s">
        <v>36</v>
      </c>
      <c r="C5" s="4" t="s">
        <v>37</v>
      </c>
      <c r="D5" s="5" t="s">
        <v>38</v>
      </c>
      <c r="E5" s="4" t="s">
        <v>39</v>
      </c>
    </row>
    <row r="6" s="1" customFormat="1" spans="1:5">
      <c r="A6" s="4"/>
      <c r="B6" s="4"/>
      <c r="C6" s="4"/>
      <c r="D6" s="5" t="s">
        <v>40</v>
      </c>
      <c r="E6" s="4"/>
    </row>
    <row r="7" spans="1:5">
      <c r="A7" s="12"/>
      <c r="B7" s="12" t="s">
        <v>176</v>
      </c>
      <c r="C7" s="8">
        <f>C8</f>
        <v>7</v>
      </c>
      <c r="D7" s="13">
        <v>0</v>
      </c>
      <c r="E7" s="13">
        <f>C7+D7</f>
        <v>7</v>
      </c>
    </row>
    <row r="8" spans="1:5">
      <c r="A8" s="14">
        <v>103</v>
      </c>
      <c r="B8" s="15" t="s">
        <v>177</v>
      </c>
      <c r="C8" s="8">
        <f>C9</f>
        <v>7</v>
      </c>
      <c r="D8" s="13">
        <v>0</v>
      </c>
      <c r="E8" s="13">
        <f t="shared" ref="E8:E39" si="0">C8+D8</f>
        <v>7</v>
      </c>
    </row>
    <row r="9" spans="1:5">
      <c r="A9" s="14">
        <v>10306</v>
      </c>
      <c r="B9" s="15" t="s">
        <v>178</v>
      </c>
      <c r="C9" s="8">
        <f>C10+C42+C47+C53+C57</f>
        <v>7</v>
      </c>
      <c r="D9" s="13">
        <v>0</v>
      </c>
      <c r="E9" s="13">
        <f t="shared" si="0"/>
        <v>7</v>
      </c>
    </row>
    <row r="10" spans="1:5">
      <c r="A10" s="14">
        <v>1030601</v>
      </c>
      <c r="B10" s="15" t="s">
        <v>179</v>
      </c>
      <c r="C10" s="8">
        <f>SUM(C11:C41)</f>
        <v>0</v>
      </c>
      <c r="D10" s="13">
        <v>0</v>
      </c>
      <c r="E10" s="13">
        <f t="shared" si="0"/>
        <v>0</v>
      </c>
    </row>
    <row r="11" spans="1:5">
      <c r="A11" s="14">
        <v>103060103</v>
      </c>
      <c r="B11" s="16" t="s">
        <v>180</v>
      </c>
      <c r="C11" s="8">
        <v>0</v>
      </c>
      <c r="D11" s="13">
        <v>0</v>
      </c>
      <c r="E11" s="13">
        <f t="shared" si="0"/>
        <v>0</v>
      </c>
    </row>
    <row r="12" spans="1:5">
      <c r="A12" s="14">
        <v>103060104</v>
      </c>
      <c r="B12" s="16" t="s">
        <v>181</v>
      </c>
      <c r="C12" s="8">
        <v>0</v>
      </c>
      <c r="D12" s="13">
        <v>0</v>
      </c>
      <c r="E12" s="13">
        <f t="shared" si="0"/>
        <v>0</v>
      </c>
    </row>
    <row r="13" spans="1:5">
      <c r="A13" s="14">
        <v>103060105</v>
      </c>
      <c r="B13" s="16" t="s">
        <v>182</v>
      </c>
      <c r="C13" s="8">
        <v>0</v>
      </c>
      <c r="D13" s="13">
        <v>0</v>
      </c>
      <c r="E13" s="13">
        <f t="shared" si="0"/>
        <v>0</v>
      </c>
    </row>
    <row r="14" spans="1:5">
      <c r="A14" s="14">
        <v>103060106</v>
      </c>
      <c r="B14" s="16" t="s">
        <v>183</v>
      </c>
      <c r="C14" s="8">
        <v>0</v>
      </c>
      <c r="D14" s="13">
        <v>0</v>
      </c>
      <c r="E14" s="13">
        <f t="shared" si="0"/>
        <v>0</v>
      </c>
    </row>
    <row r="15" spans="1:5">
      <c r="A15" s="14">
        <v>103060107</v>
      </c>
      <c r="B15" s="16" t="s">
        <v>184</v>
      </c>
      <c r="C15" s="8">
        <v>0</v>
      </c>
      <c r="D15" s="13">
        <v>0</v>
      </c>
      <c r="E15" s="13">
        <f t="shared" si="0"/>
        <v>0</v>
      </c>
    </row>
    <row r="16" spans="1:5">
      <c r="A16" s="14">
        <v>103060108</v>
      </c>
      <c r="B16" s="16" t="s">
        <v>185</v>
      </c>
      <c r="C16" s="8">
        <v>0</v>
      </c>
      <c r="D16" s="13">
        <v>0</v>
      </c>
      <c r="E16" s="13">
        <f t="shared" si="0"/>
        <v>0</v>
      </c>
    </row>
    <row r="17" spans="1:5">
      <c r="A17" s="14">
        <v>103060109</v>
      </c>
      <c r="B17" s="16" t="s">
        <v>186</v>
      </c>
      <c r="C17" s="8">
        <v>0</v>
      </c>
      <c r="D17" s="13">
        <v>0</v>
      </c>
      <c r="E17" s="13">
        <f t="shared" si="0"/>
        <v>0</v>
      </c>
    </row>
    <row r="18" spans="1:5">
      <c r="A18" s="14">
        <v>103060112</v>
      </c>
      <c r="B18" s="16" t="s">
        <v>187</v>
      </c>
      <c r="C18" s="8">
        <v>0</v>
      </c>
      <c r="D18" s="13">
        <v>0</v>
      </c>
      <c r="E18" s="13">
        <f t="shared" si="0"/>
        <v>0</v>
      </c>
    </row>
    <row r="19" spans="1:5">
      <c r="A19" s="14">
        <v>103060113</v>
      </c>
      <c r="B19" s="16" t="s">
        <v>188</v>
      </c>
      <c r="C19" s="8">
        <v>0</v>
      </c>
      <c r="D19" s="13">
        <v>0</v>
      </c>
      <c r="E19" s="13">
        <f t="shared" si="0"/>
        <v>0</v>
      </c>
    </row>
    <row r="20" spans="1:5">
      <c r="A20" s="14">
        <v>103060114</v>
      </c>
      <c r="B20" s="16" t="s">
        <v>189</v>
      </c>
      <c r="C20" s="8">
        <v>0</v>
      </c>
      <c r="D20" s="13">
        <v>0</v>
      </c>
      <c r="E20" s="13">
        <f t="shared" si="0"/>
        <v>0</v>
      </c>
    </row>
    <row r="21" spans="1:5">
      <c r="A21" s="14">
        <v>103060115</v>
      </c>
      <c r="B21" s="16" t="s">
        <v>190</v>
      </c>
      <c r="C21" s="8">
        <v>0</v>
      </c>
      <c r="D21" s="13">
        <v>0</v>
      </c>
      <c r="E21" s="13">
        <f t="shared" si="0"/>
        <v>0</v>
      </c>
    </row>
    <row r="22" spans="1:5">
      <c r="A22" s="14">
        <v>103060116</v>
      </c>
      <c r="B22" s="16" t="s">
        <v>191</v>
      </c>
      <c r="C22" s="8">
        <v>0</v>
      </c>
      <c r="D22" s="13">
        <v>0</v>
      </c>
      <c r="E22" s="13">
        <f t="shared" si="0"/>
        <v>0</v>
      </c>
    </row>
    <row r="23" spans="1:5">
      <c r="A23" s="14">
        <v>103060117</v>
      </c>
      <c r="B23" s="16" t="s">
        <v>192</v>
      </c>
      <c r="C23" s="8">
        <v>0</v>
      </c>
      <c r="D23" s="13">
        <v>0</v>
      </c>
      <c r="E23" s="13">
        <f t="shared" si="0"/>
        <v>0</v>
      </c>
    </row>
    <row r="24" spans="1:5">
      <c r="A24" s="14">
        <v>103060118</v>
      </c>
      <c r="B24" s="16" t="s">
        <v>193</v>
      </c>
      <c r="C24" s="8">
        <v>0</v>
      </c>
      <c r="D24" s="13">
        <v>0</v>
      </c>
      <c r="E24" s="13">
        <f t="shared" si="0"/>
        <v>0</v>
      </c>
    </row>
    <row r="25" spans="1:5">
      <c r="A25" s="14">
        <v>103060119</v>
      </c>
      <c r="B25" s="16" t="s">
        <v>194</v>
      </c>
      <c r="C25" s="8">
        <v>0</v>
      </c>
      <c r="D25" s="13">
        <v>0</v>
      </c>
      <c r="E25" s="13">
        <f t="shared" si="0"/>
        <v>0</v>
      </c>
    </row>
    <row r="26" spans="1:5">
      <c r="A26" s="14">
        <v>103060120</v>
      </c>
      <c r="B26" s="16" t="s">
        <v>195</v>
      </c>
      <c r="C26" s="8">
        <v>0</v>
      </c>
      <c r="D26" s="13">
        <v>0</v>
      </c>
      <c r="E26" s="13">
        <f t="shared" si="0"/>
        <v>0</v>
      </c>
    </row>
    <row r="27" spans="1:5">
      <c r="A27" s="14">
        <v>103060121</v>
      </c>
      <c r="B27" s="16" t="s">
        <v>196</v>
      </c>
      <c r="C27" s="8">
        <v>0</v>
      </c>
      <c r="D27" s="13">
        <v>0</v>
      </c>
      <c r="E27" s="13">
        <f t="shared" si="0"/>
        <v>0</v>
      </c>
    </row>
    <row r="28" spans="1:5">
      <c r="A28" s="14">
        <v>103060122</v>
      </c>
      <c r="B28" s="16" t="s">
        <v>197</v>
      </c>
      <c r="C28" s="8">
        <v>0</v>
      </c>
      <c r="D28" s="13">
        <v>0</v>
      </c>
      <c r="E28" s="13">
        <f t="shared" si="0"/>
        <v>0</v>
      </c>
    </row>
    <row r="29" spans="1:5">
      <c r="A29" s="14">
        <v>103060123</v>
      </c>
      <c r="B29" s="16" t="s">
        <v>198</v>
      </c>
      <c r="C29" s="8">
        <v>0</v>
      </c>
      <c r="D29" s="13">
        <v>0</v>
      </c>
      <c r="E29" s="13">
        <f t="shared" si="0"/>
        <v>0</v>
      </c>
    </row>
    <row r="30" spans="1:5">
      <c r="A30" s="14">
        <v>103060124</v>
      </c>
      <c r="B30" s="16" t="s">
        <v>199</v>
      </c>
      <c r="C30" s="8">
        <v>0</v>
      </c>
      <c r="D30" s="13">
        <v>0</v>
      </c>
      <c r="E30" s="13">
        <f t="shared" si="0"/>
        <v>0</v>
      </c>
    </row>
    <row r="31" spans="1:5">
      <c r="A31" s="14">
        <v>103060125</v>
      </c>
      <c r="B31" s="16" t="s">
        <v>200</v>
      </c>
      <c r="C31" s="8">
        <v>0</v>
      </c>
      <c r="D31" s="13">
        <v>0</v>
      </c>
      <c r="E31" s="13">
        <f t="shared" si="0"/>
        <v>0</v>
      </c>
    </row>
    <row r="32" spans="1:5">
      <c r="A32" s="14">
        <v>103060126</v>
      </c>
      <c r="B32" s="16" t="s">
        <v>201</v>
      </c>
      <c r="C32" s="8">
        <v>0</v>
      </c>
      <c r="D32" s="13">
        <v>0</v>
      </c>
      <c r="E32" s="13">
        <f t="shared" si="0"/>
        <v>0</v>
      </c>
    </row>
    <row r="33" spans="1:5">
      <c r="A33" s="14">
        <v>103060127</v>
      </c>
      <c r="B33" s="16" t="s">
        <v>202</v>
      </c>
      <c r="C33" s="8">
        <v>0</v>
      </c>
      <c r="D33" s="13">
        <v>0</v>
      </c>
      <c r="E33" s="13">
        <f t="shared" si="0"/>
        <v>0</v>
      </c>
    </row>
    <row r="34" spans="1:5">
      <c r="A34" s="14">
        <v>103060128</v>
      </c>
      <c r="B34" s="16" t="s">
        <v>203</v>
      </c>
      <c r="C34" s="8">
        <v>0</v>
      </c>
      <c r="D34" s="13">
        <v>0</v>
      </c>
      <c r="E34" s="13">
        <f t="shared" si="0"/>
        <v>0</v>
      </c>
    </row>
    <row r="35" spans="1:5">
      <c r="A35" s="14">
        <v>103060129</v>
      </c>
      <c r="B35" s="16" t="s">
        <v>204</v>
      </c>
      <c r="C35" s="8">
        <v>0</v>
      </c>
      <c r="D35" s="13">
        <v>0</v>
      </c>
      <c r="E35" s="13">
        <f t="shared" si="0"/>
        <v>0</v>
      </c>
    </row>
    <row r="36" spans="1:5">
      <c r="A36" s="14">
        <v>103060130</v>
      </c>
      <c r="B36" s="16" t="s">
        <v>205</v>
      </c>
      <c r="C36" s="8">
        <v>0</v>
      </c>
      <c r="D36" s="13">
        <v>0</v>
      </c>
      <c r="E36" s="13">
        <f t="shared" si="0"/>
        <v>0</v>
      </c>
    </row>
    <row r="37" spans="1:5">
      <c r="A37" s="14">
        <v>103060131</v>
      </c>
      <c r="B37" s="16" t="s">
        <v>206</v>
      </c>
      <c r="C37" s="8">
        <v>0</v>
      </c>
      <c r="D37" s="13">
        <v>0</v>
      </c>
      <c r="E37" s="13">
        <f t="shared" si="0"/>
        <v>0</v>
      </c>
    </row>
    <row r="38" spans="1:5">
      <c r="A38" s="14">
        <v>103060132</v>
      </c>
      <c r="B38" s="16" t="s">
        <v>207</v>
      </c>
      <c r="C38" s="8">
        <v>0</v>
      </c>
      <c r="D38" s="13">
        <v>0</v>
      </c>
      <c r="E38" s="13">
        <f t="shared" si="0"/>
        <v>0</v>
      </c>
    </row>
    <row r="39" spans="1:5">
      <c r="A39" s="14">
        <v>103060133</v>
      </c>
      <c r="B39" s="16" t="s">
        <v>208</v>
      </c>
      <c r="C39" s="8">
        <v>0</v>
      </c>
      <c r="D39" s="13">
        <v>0</v>
      </c>
      <c r="E39" s="13">
        <f t="shared" si="0"/>
        <v>0</v>
      </c>
    </row>
    <row r="40" spans="1:5">
      <c r="A40" s="14">
        <v>103060134</v>
      </c>
      <c r="B40" s="16" t="s">
        <v>209</v>
      </c>
      <c r="C40" s="8">
        <v>0</v>
      </c>
      <c r="D40" s="13">
        <v>0</v>
      </c>
      <c r="E40" s="13">
        <f t="shared" ref="E40:E57" si="1">C40+D40</f>
        <v>0</v>
      </c>
    </row>
    <row r="41" spans="1:5">
      <c r="A41" s="14">
        <v>103060198</v>
      </c>
      <c r="B41" s="16" t="s">
        <v>210</v>
      </c>
      <c r="C41" s="8">
        <v>0</v>
      </c>
      <c r="D41" s="13">
        <v>0</v>
      </c>
      <c r="E41" s="13">
        <f t="shared" si="1"/>
        <v>0</v>
      </c>
    </row>
    <row r="42" spans="1:5">
      <c r="A42" s="14">
        <v>1030602</v>
      </c>
      <c r="B42" s="15" t="s">
        <v>211</v>
      </c>
      <c r="C42" s="8">
        <f>SUM(C43:C46)</f>
        <v>0</v>
      </c>
      <c r="D42" s="13">
        <v>0</v>
      </c>
      <c r="E42" s="13">
        <f t="shared" si="1"/>
        <v>0</v>
      </c>
    </row>
    <row r="43" spans="1:5">
      <c r="A43" s="14">
        <v>103060202</v>
      </c>
      <c r="B43" s="16" t="s">
        <v>212</v>
      </c>
      <c r="C43" s="8">
        <v>0</v>
      </c>
      <c r="D43" s="13">
        <v>0</v>
      </c>
      <c r="E43" s="13">
        <f t="shared" si="1"/>
        <v>0</v>
      </c>
    </row>
    <row r="44" spans="1:5">
      <c r="A44" s="14">
        <v>103060203</v>
      </c>
      <c r="B44" s="16" t="s">
        <v>213</v>
      </c>
      <c r="C44" s="8">
        <v>0</v>
      </c>
      <c r="D44" s="13">
        <v>0</v>
      </c>
      <c r="E44" s="13">
        <f t="shared" si="1"/>
        <v>0</v>
      </c>
    </row>
    <row r="45" spans="1:5">
      <c r="A45" s="14">
        <v>103060204</v>
      </c>
      <c r="B45" s="16" t="s">
        <v>214</v>
      </c>
      <c r="C45" s="8">
        <v>0</v>
      </c>
      <c r="D45" s="13">
        <v>0</v>
      </c>
      <c r="E45" s="13">
        <f t="shared" si="1"/>
        <v>0</v>
      </c>
    </row>
    <row r="46" spans="1:5">
      <c r="A46" s="14">
        <v>103060298</v>
      </c>
      <c r="B46" s="16" t="s">
        <v>215</v>
      </c>
      <c r="C46" s="8">
        <v>0</v>
      </c>
      <c r="D46" s="13">
        <v>0</v>
      </c>
      <c r="E46" s="13">
        <f t="shared" si="1"/>
        <v>0</v>
      </c>
    </row>
    <row r="47" spans="1:5">
      <c r="A47" s="14">
        <v>1030603</v>
      </c>
      <c r="B47" s="15" t="s">
        <v>216</v>
      </c>
      <c r="C47" s="8">
        <f>SUM(C48:C52)</f>
        <v>0</v>
      </c>
      <c r="D47" s="13">
        <v>0</v>
      </c>
      <c r="E47" s="13">
        <f t="shared" si="1"/>
        <v>0</v>
      </c>
    </row>
    <row r="48" spans="1:5">
      <c r="A48" s="14">
        <v>103060301</v>
      </c>
      <c r="B48" s="16" t="s">
        <v>217</v>
      </c>
      <c r="C48" s="8">
        <v>0</v>
      </c>
      <c r="D48" s="13">
        <v>0</v>
      </c>
      <c r="E48" s="13">
        <f t="shared" si="1"/>
        <v>0</v>
      </c>
    </row>
    <row r="49" spans="1:5">
      <c r="A49" s="14">
        <v>103060304</v>
      </c>
      <c r="B49" s="16" t="s">
        <v>218</v>
      </c>
      <c r="C49" s="8">
        <v>0</v>
      </c>
      <c r="D49" s="13">
        <v>0</v>
      </c>
      <c r="E49" s="13">
        <f t="shared" si="1"/>
        <v>0</v>
      </c>
    </row>
    <row r="50" spans="1:5">
      <c r="A50" s="14">
        <v>103060305</v>
      </c>
      <c r="B50" s="16" t="s">
        <v>219</v>
      </c>
      <c r="C50" s="8">
        <v>0</v>
      </c>
      <c r="D50" s="13">
        <v>0</v>
      </c>
      <c r="E50" s="13">
        <f t="shared" si="1"/>
        <v>0</v>
      </c>
    </row>
    <row r="51" spans="1:5">
      <c r="A51" s="14">
        <v>103060307</v>
      </c>
      <c r="B51" s="16" t="s">
        <v>220</v>
      </c>
      <c r="C51" s="8">
        <v>0</v>
      </c>
      <c r="D51" s="13">
        <v>0</v>
      </c>
      <c r="E51" s="13">
        <f t="shared" si="1"/>
        <v>0</v>
      </c>
    </row>
    <row r="52" spans="1:5">
      <c r="A52" s="14">
        <v>103060398</v>
      </c>
      <c r="B52" s="16" t="s">
        <v>221</v>
      </c>
      <c r="C52" s="8">
        <v>0</v>
      </c>
      <c r="D52" s="13">
        <v>0</v>
      </c>
      <c r="E52" s="13">
        <f t="shared" si="1"/>
        <v>0</v>
      </c>
    </row>
    <row r="53" spans="1:5">
      <c r="A53" s="14">
        <v>1030604</v>
      </c>
      <c r="B53" s="15" t="s">
        <v>222</v>
      </c>
      <c r="C53" s="8">
        <f>SUM(C54:C56)</f>
        <v>0</v>
      </c>
      <c r="D53" s="13">
        <v>0</v>
      </c>
      <c r="E53" s="13">
        <f t="shared" si="1"/>
        <v>0</v>
      </c>
    </row>
    <row r="54" spans="1:5">
      <c r="A54" s="14">
        <v>103060401</v>
      </c>
      <c r="B54" s="16" t="s">
        <v>223</v>
      </c>
      <c r="C54" s="8">
        <v>0</v>
      </c>
      <c r="D54" s="13">
        <v>0</v>
      </c>
      <c r="E54" s="13">
        <f t="shared" si="1"/>
        <v>0</v>
      </c>
    </row>
    <row r="55" spans="1:5">
      <c r="A55" s="14">
        <v>103060402</v>
      </c>
      <c r="B55" s="16" t="s">
        <v>224</v>
      </c>
      <c r="C55" s="8">
        <v>0</v>
      </c>
      <c r="D55" s="13">
        <v>0</v>
      </c>
      <c r="E55" s="13">
        <f t="shared" si="1"/>
        <v>0</v>
      </c>
    </row>
    <row r="56" spans="1:5">
      <c r="A56" s="14">
        <v>103060498</v>
      </c>
      <c r="B56" s="16" t="s">
        <v>225</v>
      </c>
      <c r="C56" s="8">
        <v>0</v>
      </c>
      <c r="D56" s="13">
        <v>0</v>
      </c>
      <c r="E56" s="13">
        <f t="shared" si="1"/>
        <v>0</v>
      </c>
    </row>
    <row r="57" spans="1:5">
      <c r="A57" s="14">
        <v>1030698</v>
      </c>
      <c r="B57" s="15" t="s">
        <v>226</v>
      </c>
      <c r="C57" s="8">
        <v>7</v>
      </c>
      <c r="D57" s="13">
        <v>0</v>
      </c>
      <c r="E57" s="13">
        <f t="shared" si="1"/>
        <v>7</v>
      </c>
    </row>
  </sheetData>
  <mergeCells count="5">
    <mergeCell ref="A2:E2"/>
    <mergeCell ref="A5:A6"/>
    <mergeCell ref="B5:B6"/>
    <mergeCell ref="C5:C6"/>
    <mergeCell ref="E5:E6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8" sqref="H8"/>
    </sheetView>
  </sheetViews>
  <sheetFormatPr defaultColWidth="9" defaultRowHeight="14.4" outlineLevelCol="4"/>
  <cols>
    <col min="1" max="1" width="12.3796296296296" customWidth="1"/>
    <col min="2" max="2" width="59.8796296296296" customWidth="1"/>
    <col min="3" max="5" width="11.25" customWidth="1"/>
  </cols>
  <sheetData>
    <row r="1" s="1" customFormat="1" ht="15.6" spans="1:1">
      <c r="A1" s="2" t="s">
        <v>227</v>
      </c>
    </row>
    <row r="2" s="1" customFormat="1" ht="17.25" customHeight="1" spans="1:1">
      <c r="A2" s="3" t="s">
        <v>34</v>
      </c>
    </row>
    <row r="3" s="1" customFormat="1" spans="1:5">
      <c r="A3" s="4" t="s">
        <v>35</v>
      </c>
      <c r="B3" s="4" t="s">
        <v>36</v>
      </c>
      <c r="C3" s="4" t="s">
        <v>37</v>
      </c>
      <c r="D3" s="5" t="s">
        <v>38</v>
      </c>
      <c r="E3" s="4" t="s">
        <v>39</v>
      </c>
    </row>
    <row r="4" s="1" customFormat="1" spans="1:5">
      <c r="A4" s="4"/>
      <c r="B4" s="4"/>
      <c r="C4" s="4"/>
      <c r="D4" s="5" t="s">
        <v>40</v>
      </c>
      <c r="E4" s="4"/>
    </row>
    <row r="5" s="1" customFormat="1" spans="1:5">
      <c r="A5" s="6"/>
      <c r="B5" s="7" t="s">
        <v>228</v>
      </c>
      <c r="C5" s="8">
        <f>C6+C9</f>
        <v>7</v>
      </c>
      <c r="D5" s="8">
        <v>0</v>
      </c>
      <c r="E5" s="4">
        <f>C5+D5</f>
        <v>7</v>
      </c>
    </row>
    <row r="6" spans="1:5">
      <c r="A6" s="6">
        <v>208</v>
      </c>
      <c r="B6" s="9" t="s">
        <v>89</v>
      </c>
      <c r="C6" s="8">
        <f>C7</f>
        <v>0</v>
      </c>
      <c r="D6" s="8">
        <v>0</v>
      </c>
      <c r="E6" s="4">
        <f t="shared" ref="E6:E36" si="0">C6+D6</f>
        <v>0</v>
      </c>
    </row>
    <row r="7" spans="1:5">
      <c r="A7" s="6">
        <v>20804</v>
      </c>
      <c r="B7" s="9" t="s">
        <v>229</v>
      </c>
      <c r="C7" s="8">
        <f>C8</f>
        <v>0</v>
      </c>
      <c r="D7" s="8">
        <v>0</v>
      </c>
      <c r="E7" s="4">
        <f t="shared" si="0"/>
        <v>0</v>
      </c>
    </row>
    <row r="8" spans="1:5">
      <c r="A8" s="6">
        <v>2080451</v>
      </c>
      <c r="B8" s="10" t="s">
        <v>230</v>
      </c>
      <c r="C8" s="8">
        <v>0</v>
      </c>
      <c r="D8" s="8">
        <v>0</v>
      </c>
      <c r="E8" s="4">
        <f t="shared" si="0"/>
        <v>0</v>
      </c>
    </row>
    <row r="9" spans="1:5">
      <c r="A9" s="6">
        <v>223</v>
      </c>
      <c r="B9" s="9" t="s">
        <v>228</v>
      </c>
      <c r="C9" s="8">
        <f>C10+C20+C29+C31+C35</f>
        <v>7</v>
      </c>
      <c r="D9" s="8">
        <v>0</v>
      </c>
      <c r="E9" s="4">
        <f t="shared" si="0"/>
        <v>7</v>
      </c>
    </row>
    <row r="10" spans="1:5">
      <c r="A10" s="6">
        <v>22301</v>
      </c>
      <c r="B10" s="9" t="s">
        <v>231</v>
      </c>
      <c r="C10" s="8">
        <f>SUM(C11:C19)</f>
        <v>7</v>
      </c>
      <c r="D10" s="8">
        <v>0</v>
      </c>
      <c r="E10" s="4">
        <f t="shared" si="0"/>
        <v>7</v>
      </c>
    </row>
    <row r="11" spans="1:5">
      <c r="A11" s="6">
        <v>2230101</v>
      </c>
      <c r="B11" s="10" t="s">
        <v>232</v>
      </c>
      <c r="C11" s="8">
        <v>0</v>
      </c>
      <c r="D11" s="8">
        <v>0</v>
      </c>
      <c r="E11" s="4">
        <f t="shared" si="0"/>
        <v>0</v>
      </c>
    </row>
    <row r="12" spans="1:5">
      <c r="A12" s="6">
        <v>2230102</v>
      </c>
      <c r="B12" s="10" t="s">
        <v>233</v>
      </c>
      <c r="C12" s="8">
        <v>0</v>
      </c>
      <c r="D12" s="8">
        <v>0</v>
      </c>
      <c r="E12" s="4">
        <f t="shared" si="0"/>
        <v>0</v>
      </c>
    </row>
    <row r="13" spans="1:5">
      <c r="A13" s="6">
        <v>2230103</v>
      </c>
      <c r="B13" s="10" t="s">
        <v>234</v>
      </c>
      <c r="C13" s="8">
        <v>0</v>
      </c>
      <c r="D13" s="8">
        <v>0</v>
      </c>
      <c r="E13" s="4">
        <f t="shared" si="0"/>
        <v>0</v>
      </c>
    </row>
    <row r="14" spans="1:5">
      <c r="A14" s="6">
        <v>2230104</v>
      </c>
      <c r="B14" s="10" t="s">
        <v>235</v>
      </c>
      <c r="C14" s="8">
        <v>0</v>
      </c>
      <c r="D14" s="8">
        <v>0</v>
      </c>
      <c r="E14" s="4">
        <f t="shared" si="0"/>
        <v>0</v>
      </c>
    </row>
    <row r="15" spans="1:5">
      <c r="A15" s="6">
        <v>2230105</v>
      </c>
      <c r="B15" s="10" t="s">
        <v>236</v>
      </c>
      <c r="C15" s="8">
        <v>7</v>
      </c>
      <c r="D15" s="8">
        <v>0</v>
      </c>
      <c r="E15" s="4">
        <f t="shared" si="0"/>
        <v>7</v>
      </c>
    </row>
    <row r="16" spans="1:5">
      <c r="A16" s="6">
        <v>2230106</v>
      </c>
      <c r="B16" s="10" t="s">
        <v>237</v>
      </c>
      <c r="C16" s="8">
        <v>0</v>
      </c>
      <c r="D16" s="8">
        <v>0</v>
      </c>
      <c r="E16" s="4">
        <f t="shared" si="0"/>
        <v>0</v>
      </c>
    </row>
    <row r="17" spans="1:5">
      <c r="A17" s="6">
        <v>2230107</v>
      </c>
      <c r="B17" s="10" t="s">
        <v>238</v>
      </c>
      <c r="C17" s="8">
        <v>0</v>
      </c>
      <c r="D17" s="8">
        <v>0</v>
      </c>
      <c r="E17" s="4">
        <f t="shared" si="0"/>
        <v>0</v>
      </c>
    </row>
    <row r="18" spans="1:5">
      <c r="A18" s="6">
        <v>2230108</v>
      </c>
      <c r="B18" s="10" t="s">
        <v>239</v>
      </c>
      <c r="C18" s="8">
        <v>0</v>
      </c>
      <c r="D18" s="8">
        <v>0</v>
      </c>
      <c r="E18" s="4">
        <f t="shared" si="0"/>
        <v>0</v>
      </c>
    </row>
    <row r="19" spans="1:5">
      <c r="A19" s="6">
        <v>2230199</v>
      </c>
      <c r="B19" s="10" t="s">
        <v>240</v>
      </c>
      <c r="C19" s="8">
        <v>0</v>
      </c>
      <c r="D19" s="8">
        <v>0</v>
      </c>
      <c r="E19" s="4">
        <f t="shared" si="0"/>
        <v>0</v>
      </c>
    </row>
    <row r="20" spans="1:5">
      <c r="A20" s="6">
        <v>22302</v>
      </c>
      <c r="B20" s="9" t="s">
        <v>241</v>
      </c>
      <c r="C20" s="8">
        <f>SUM(C21:C28)</f>
        <v>0</v>
      </c>
      <c r="D20" s="8">
        <v>0</v>
      </c>
      <c r="E20" s="4">
        <f t="shared" si="0"/>
        <v>0</v>
      </c>
    </row>
    <row r="21" spans="1:5">
      <c r="A21" s="6">
        <v>2230201</v>
      </c>
      <c r="B21" s="10" t="s">
        <v>242</v>
      </c>
      <c r="C21" s="8">
        <v>0</v>
      </c>
      <c r="D21" s="8">
        <v>0</v>
      </c>
      <c r="E21" s="4">
        <f t="shared" si="0"/>
        <v>0</v>
      </c>
    </row>
    <row r="22" spans="1:5">
      <c r="A22" s="6">
        <v>2230202</v>
      </c>
      <c r="B22" s="10" t="s">
        <v>243</v>
      </c>
      <c r="C22" s="8">
        <v>0</v>
      </c>
      <c r="D22" s="8">
        <v>0</v>
      </c>
      <c r="E22" s="4">
        <f t="shared" si="0"/>
        <v>0</v>
      </c>
    </row>
    <row r="23" spans="1:5">
      <c r="A23" s="6">
        <v>2230203</v>
      </c>
      <c r="B23" s="10" t="s">
        <v>244</v>
      </c>
      <c r="C23" s="8">
        <v>0</v>
      </c>
      <c r="D23" s="8">
        <v>0</v>
      </c>
      <c r="E23" s="4">
        <f t="shared" si="0"/>
        <v>0</v>
      </c>
    </row>
    <row r="24" spans="1:5">
      <c r="A24" s="6">
        <v>2230204</v>
      </c>
      <c r="B24" s="10" t="s">
        <v>245</v>
      </c>
      <c r="C24" s="8">
        <v>0</v>
      </c>
      <c r="D24" s="8">
        <v>0</v>
      </c>
      <c r="E24" s="4">
        <f t="shared" si="0"/>
        <v>0</v>
      </c>
    </row>
    <row r="25" spans="1:5">
      <c r="A25" s="6">
        <v>2230205</v>
      </c>
      <c r="B25" s="10" t="s">
        <v>246</v>
      </c>
      <c r="C25" s="8">
        <v>0</v>
      </c>
      <c r="D25" s="8">
        <v>0</v>
      </c>
      <c r="E25" s="4">
        <f t="shared" si="0"/>
        <v>0</v>
      </c>
    </row>
    <row r="26" spans="1:5">
      <c r="A26" s="6">
        <v>2230206</v>
      </c>
      <c r="B26" s="10" t="s">
        <v>247</v>
      </c>
      <c r="C26" s="8">
        <v>0</v>
      </c>
      <c r="D26" s="8">
        <v>0</v>
      </c>
      <c r="E26" s="4">
        <f t="shared" si="0"/>
        <v>0</v>
      </c>
    </row>
    <row r="27" spans="1:5">
      <c r="A27" s="6">
        <v>2230207</v>
      </c>
      <c r="B27" s="10" t="s">
        <v>248</v>
      </c>
      <c r="C27" s="8">
        <v>0</v>
      </c>
      <c r="D27" s="8">
        <v>0</v>
      </c>
      <c r="E27" s="4">
        <f t="shared" si="0"/>
        <v>0</v>
      </c>
    </row>
    <row r="28" spans="1:5">
      <c r="A28" s="6">
        <v>2230299</v>
      </c>
      <c r="B28" s="10" t="s">
        <v>249</v>
      </c>
      <c r="C28" s="8">
        <v>0</v>
      </c>
      <c r="D28" s="8">
        <v>0</v>
      </c>
      <c r="E28" s="4">
        <f t="shared" si="0"/>
        <v>0</v>
      </c>
    </row>
    <row r="29" spans="1:5">
      <c r="A29" s="6">
        <v>22303</v>
      </c>
      <c r="B29" s="9" t="s">
        <v>250</v>
      </c>
      <c r="C29" s="8">
        <f>C30</f>
        <v>0</v>
      </c>
      <c r="D29" s="8">
        <v>0</v>
      </c>
      <c r="E29" s="4">
        <f t="shared" si="0"/>
        <v>0</v>
      </c>
    </row>
    <row r="30" spans="1:5">
      <c r="A30" s="6">
        <v>2230301</v>
      </c>
      <c r="B30" s="10" t="s">
        <v>251</v>
      </c>
      <c r="C30" s="8">
        <v>0</v>
      </c>
      <c r="D30" s="8">
        <v>0</v>
      </c>
      <c r="E30" s="4">
        <f t="shared" si="0"/>
        <v>0</v>
      </c>
    </row>
    <row r="31" spans="1:5">
      <c r="A31" s="6">
        <v>22304</v>
      </c>
      <c r="B31" s="9" t="s">
        <v>252</v>
      </c>
      <c r="C31" s="8">
        <f>C32+C33+C34</f>
        <v>0</v>
      </c>
      <c r="D31" s="8">
        <v>0</v>
      </c>
      <c r="E31" s="4">
        <f t="shared" si="0"/>
        <v>0</v>
      </c>
    </row>
    <row r="32" spans="1:5">
      <c r="A32" s="6">
        <v>2230401</v>
      </c>
      <c r="B32" s="10" t="s">
        <v>253</v>
      </c>
      <c r="C32" s="8">
        <v>0</v>
      </c>
      <c r="D32" s="8">
        <v>0</v>
      </c>
      <c r="E32" s="4">
        <f t="shared" si="0"/>
        <v>0</v>
      </c>
    </row>
    <row r="33" spans="1:5">
      <c r="A33" s="6">
        <v>2230402</v>
      </c>
      <c r="B33" s="10" t="s">
        <v>254</v>
      </c>
      <c r="C33" s="8">
        <v>0</v>
      </c>
      <c r="D33" s="8">
        <v>0</v>
      </c>
      <c r="E33" s="4">
        <f t="shared" si="0"/>
        <v>0</v>
      </c>
    </row>
    <row r="34" spans="1:5">
      <c r="A34" s="6">
        <v>2230499</v>
      </c>
      <c r="B34" s="10" t="s">
        <v>255</v>
      </c>
      <c r="C34" s="8">
        <v>0</v>
      </c>
      <c r="D34" s="8">
        <v>0</v>
      </c>
      <c r="E34" s="4">
        <f t="shared" si="0"/>
        <v>0</v>
      </c>
    </row>
    <row r="35" spans="1:5">
      <c r="A35" s="6">
        <v>22399</v>
      </c>
      <c r="B35" s="9" t="s">
        <v>256</v>
      </c>
      <c r="C35" s="8">
        <f>C36</f>
        <v>0</v>
      </c>
      <c r="D35" s="8">
        <v>0</v>
      </c>
      <c r="E35" s="4">
        <f t="shared" si="0"/>
        <v>0</v>
      </c>
    </row>
    <row r="36" spans="1:5">
      <c r="A36" s="6">
        <v>2239901</v>
      </c>
      <c r="B36" s="10" t="s">
        <v>257</v>
      </c>
      <c r="C36" s="8">
        <v>0</v>
      </c>
      <c r="D36" s="8">
        <v>0</v>
      </c>
      <c r="E36" s="4">
        <f t="shared" si="0"/>
        <v>0</v>
      </c>
    </row>
  </sheetData>
  <mergeCells count="4">
    <mergeCell ref="A3:A4"/>
    <mergeCell ref="B3:B4"/>
    <mergeCell ref="C3:C4"/>
    <mergeCell ref="E3:E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支出调整预算</vt:lpstr>
      <vt:lpstr>空表</vt:lpstr>
      <vt:lpstr>2022年一般公共预算收入调整</vt:lpstr>
      <vt:lpstr>2022年一般公共预算支出调整</vt:lpstr>
      <vt:lpstr>2022年政府性基金预算收入调整</vt:lpstr>
      <vt:lpstr>2022年政府性基金预算支出调整</vt:lpstr>
      <vt:lpstr>2022年国有资本经营预算收入调整</vt:lpstr>
      <vt:lpstr>2022年国有资本经营预算支出调整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裴国强</cp:lastModifiedBy>
  <dcterms:created xsi:type="dcterms:W3CDTF">2020-10-21T10:48:00Z</dcterms:created>
  <dcterms:modified xsi:type="dcterms:W3CDTF">2023-08-07T11:29:15Z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KSOReadingLayout">
    <vt:bool>true</vt:bool>
  </property>
  <property fmtid="{D5CDD505-2E9C-101B-9397-08002B2CF9AE}" pid="4" name="ICV">
    <vt:lpwstr>F20F1985BD5E44E0B38435FD756CD09A_13</vt:lpwstr>
  </property>
</Properties>
</file>